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kce\Akce Cadkon\Akce 2022\Chrudim MŠ Strojařů K V\Chrudim MŠ Strojařů - rozpočty moje\Rozpočet - oddělení dešťové kanalizace\"/>
    </mc:Choice>
  </mc:AlternateContent>
  <xr:revisionPtr revIDLastSave="0" documentId="13_ncr:19_{0C755858-E2A9-4CF6-9C8F-E77F1929B0ED}" xr6:coauthVersionLast="47" xr6:coauthVersionMax="47" xr10:uidLastSave="{00000000-0000-0000-0000-000000000000}"/>
  <bookViews>
    <workbookView xWindow="-120" yWindow="-120" windowWidth="29040" windowHeight="15720" activeTab="1" xr2:uid="{60D3BFCE-2C0D-4EDC-A775-3A9314A39E19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Pol'!$A$1:$U$421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4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39" i="1"/>
  <c r="F39" i="1"/>
  <c r="G411" i="12"/>
  <c r="AC411" i="12"/>
  <c r="AD411" i="12"/>
  <c r="F9" i="12"/>
  <c r="G9" i="12"/>
  <c r="G8" i="12" s="1"/>
  <c r="I9" i="12"/>
  <c r="K9" i="12"/>
  <c r="K8" i="12" s="1"/>
  <c r="O9" i="12"/>
  <c r="Q9" i="12"/>
  <c r="Q8" i="12" s="1"/>
  <c r="U9" i="12"/>
  <c r="U8" i="12" s="1"/>
  <c r="F13" i="12"/>
  <c r="G13" i="12"/>
  <c r="M13" i="12" s="1"/>
  <c r="I13" i="12"/>
  <c r="K13" i="12"/>
  <c r="O13" i="12"/>
  <c r="O8" i="12" s="1"/>
  <c r="Q13" i="12"/>
  <c r="U13" i="12"/>
  <c r="F17" i="12"/>
  <c r="G17" i="12"/>
  <c r="I17" i="12"/>
  <c r="I8" i="12" s="1"/>
  <c r="K17" i="12"/>
  <c r="M17" i="12"/>
  <c r="O17" i="12"/>
  <c r="Q17" i="12"/>
  <c r="U17" i="12"/>
  <c r="F19" i="12"/>
  <c r="G19" i="12"/>
  <c r="M19" i="12" s="1"/>
  <c r="I19" i="12"/>
  <c r="K19" i="12"/>
  <c r="O19" i="12"/>
  <c r="Q19" i="12"/>
  <c r="U19" i="12"/>
  <c r="F21" i="12"/>
  <c r="G21" i="12"/>
  <c r="M21" i="12" s="1"/>
  <c r="I21" i="12"/>
  <c r="K21" i="12"/>
  <c r="O21" i="12"/>
  <c r="Q21" i="12"/>
  <c r="U21" i="12"/>
  <c r="F23" i="12"/>
  <c r="G23" i="12"/>
  <c r="I23" i="12"/>
  <c r="K23" i="12"/>
  <c r="M23" i="12"/>
  <c r="O23" i="12"/>
  <c r="Q23" i="12"/>
  <c r="U23" i="12"/>
  <c r="F25" i="12"/>
  <c r="G25" i="12"/>
  <c r="M25" i="12" s="1"/>
  <c r="I25" i="12"/>
  <c r="K25" i="12"/>
  <c r="O25" i="12"/>
  <c r="Q25" i="12"/>
  <c r="U25" i="12"/>
  <c r="F27" i="12"/>
  <c r="G27" i="12"/>
  <c r="M27" i="12" s="1"/>
  <c r="I27" i="12"/>
  <c r="K27" i="12"/>
  <c r="O27" i="12"/>
  <c r="Q27" i="12"/>
  <c r="U27" i="12"/>
  <c r="K28" i="12"/>
  <c r="O28" i="12"/>
  <c r="F29" i="12"/>
  <c r="G29" i="12" s="1"/>
  <c r="I29" i="12"/>
  <c r="I28" i="12" s="1"/>
  <c r="K29" i="12"/>
  <c r="O29" i="12"/>
  <c r="Q29" i="12"/>
  <c r="U29" i="12"/>
  <c r="U28" i="12" s="1"/>
  <c r="F30" i="12"/>
  <c r="G30" i="12" s="1"/>
  <c r="M30" i="12" s="1"/>
  <c r="I30" i="12"/>
  <c r="K30" i="12"/>
  <c r="O30" i="12"/>
  <c r="Q30" i="12"/>
  <c r="Q28" i="12" s="1"/>
  <c r="U30" i="12"/>
  <c r="F32" i="12"/>
  <c r="G32" i="12"/>
  <c r="M32" i="12" s="1"/>
  <c r="I32" i="12"/>
  <c r="I31" i="12" s="1"/>
  <c r="K32" i="12"/>
  <c r="K31" i="12" s="1"/>
  <c r="O32" i="12"/>
  <c r="O31" i="12" s="1"/>
  <c r="Q32" i="12"/>
  <c r="U32" i="12"/>
  <c r="F34" i="12"/>
  <c r="G34" i="12" s="1"/>
  <c r="I34" i="12"/>
  <c r="K34" i="12"/>
  <c r="O34" i="12"/>
  <c r="Q34" i="12"/>
  <c r="U34" i="12"/>
  <c r="U31" i="12" s="1"/>
  <c r="F36" i="12"/>
  <c r="G36" i="12"/>
  <c r="M36" i="12" s="1"/>
  <c r="I36" i="12"/>
  <c r="K36" i="12"/>
  <c r="O36" i="12"/>
  <c r="Q36" i="12"/>
  <c r="Q31" i="12" s="1"/>
  <c r="U36" i="12"/>
  <c r="F38" i="12"/>
  <c r="G38" i="12"/>
  <c r="M38" i="12" s="1"/>
  <c r="I38" i="12"/>
  <c r="K38" i="12"/>
  <c r="O38" i="12"/>
  <c r="Q38" i="12"/>
  <c r="U38" i="12"/>
  <c r="F40" i="12"/>
  <c r="G40" i="12" s="1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2" i="12"/>
  <c r="G42" i="12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5" i="12"/>
  <c r="G45" i="12"/>
  <c r="M45" i="12" s="1"/>
  <c r="I45" i="12"/>
  <c r="K45" i="12"/>
  <c r="O45" i="12"/>
  <c r="Q45" i="12"/>
  <c r="U45" i="12"/>
  <c r="F47" i="12"/>
  <c r="G47" i="12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/>
  <c r="M49" i="12" s="1"/>
  <c r="I49" i="12"/>
  <c r="K49" i="12"/>
  <c r="O49" i="12"/>
  <c r="Q49" i="12"/>
  <c r="U49" i="12"/>
  <c r="F50" i="12"/>
  <c r="G50" i="12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3" i="12"/>
  <c r="G53" i="12"/>
  <c r="M53" i="12" s="1"/>
  <c r="I53" i="12"/>
  <c r="K53" i="12"/>
  <c r="O53" i="12"/>
  <c r="Q53" i="12"/>
  <c r="U53" i="12"/>
  <c r="F54" i="12"/>
  <c r="G54" i="12"/>
  <c r="M54" i="12" s="1"/>
  <c r="I54" i="12"/>
  <c r="K54" i="12"/>
  <c r="O54" i="12"/>
  <c r="Q54" i="12"/>
  <c r="U54" i="12"/>
  <c r="F56" i="12"/>
  <c r="G56" i="12" s="1"/>
  <c r="I56" i="12"/>
  <c r="I55" i="12" s="1"/>
  <c r="K56" i="12"/>
  <c r="O56" i="12"/>
  <c r="O55" i="12" s="1"/>
  <c r="Q56" i="12"/>
  <c r="U56" i="12"/>
  <c r="U55" i="12" s="1"/>
  <c r="F58" i="12"/>
  <c r="G58" i="12" s="1"/>
  <c r="M58" i="12" s="1"/>
  <c r="I58" i="12"/>
  <c r="K58" i="12"/>
  <c r="O58" i="12"/>
  <c r="Q58" i="12"/>
  <c r="Q55" i="12" s="1"/>
  <c r="U58" i="12"/>
  <c r="F60" i="12"/>
  <c r="G60" i="12"/>
  <c r="M60" i="12" s="1"/>
  <c r="I60" i="12"/>
  <c r="K60" i="12"/>
  <c r="K55" i="12" s="1"/>
  <c r="O60" i="12"/>
  <c r="Q60" i="12"/>
  <c r="U60" i="12"/>
  <c r="F62" i="12"/>
  <c r="G62" i="12" s="1"/>
  <c r="M62" i="12" s="1"/>
  <c r="I62" i="12"/>
  <c r="K62" i="12"/>
  <c r="O62" i="12"/>
  <c r="Q62" i="12"/>
  <c r="U62" i="12"/>
  <c r="F64" i="12"/>
  <c r="G64" i="12" s="1"/>
  <c r="M64" i="12" s="1"/>
  <c r="I64" i="12"/>
  <c r="K64" i="12"/>
  <c r="O64" i="12"/>
  <c r="Q64" i="12"/>
  <c r="U64" i="12"/>
  <c r="F66" i="12"/>
  <c r="G66" i="12"/>
  <c r="M66" i="12" s="1"/>
  <c r="I66" i="12"/>
  <c r="K66" i="12"/>
  <c r="O66" i="12"/>
  <c r="Q66" i="12"/>
  <c r="U66" i="12"/>
  <c r="F68" i="12"/>
  <c r="G68" i="12" s="1"/>
  <c r="M68" i="12" s="1"/>
  <c r="I68" i="12"/>
  <c r="K68" i="12"/>
  <c r="O68" i="12"/>
  <c r="Q68" i="12"/>
  <c r="U68" i="12"/>
  <c r="F70" i="12"/>
  <c r="G70" i="12" s="1"/>
  <c r="M70" i="12" s="1"/>
  <c r="I70" i="12"/>
  <c r="K70" i="12"/>
  <c r="O70" i="12"/>
  <c r="Q70" i="12"/>
  <c r="U70" i="12"/>
  <c r="F72" i="12"/>
  <c r="G72" i="12"/>
  <c r="M72" i="12" s="1"/>
  <c r="I72" i="12"/>
  <c r="K72" i="12"/>
  <c r="O72" i="12"/>
  <c r="Q72" i="12"/>
  <c r="U72" i="12"/>
  <c r="F74" i="12"/>
  <c r="G74" i="12" s="1"/>
  <c r="M74" i="12" s="1"/>
  <c r="I74" i="12"/>
  <c r="K74" i="12"/>
  <c r="O74" i="12"/>
  <c r="Q74" i="12"/>
  <c r="U74" i="12"/>
  <c r="F76" i="12"/>
  <c r="G76" i="12" s="1"/>
  <c r="M76" i="12" s="1"/>
  <c r="I76" i="12"/>
  <c r="K76" i="12"/>
  <c r="O76" i="12"/>
  <c r="Q76" i="12"/>
  <c r="U76" i="12"/>
  <c r="F78" i="12"/>
  <c r="G78" i="12"/>
  <c r="M78" i="12" s="1"/>
  <c r="I78" i="12"/>
  <c r="K78" i="12"/>
  <c r="O78" i="12"/>
  <c r="Q78" i="12"/>
  <c r="U78" i="12"/>
  <c r="F80" i="12"/>
  <c r="G80" i="12" s="1"/>
  <c r="M80" i="12" s="1"/>
  <c r="I80" i="12"/>
  <c r="K80" i="12"/>
  <c r="O80" i="12"/>
  <c r="Q80" i="12"/>
  <c r="U80" i="12"/>
  <c r="F82" i="12"/>
  <c r="G82" i="12" s="1"/>
  <c r="M82" i="12" s="1"/>
  <c r="I82" i="12"/>
  <c r="K82" i="12"/>
  <c r="O82" i="12"/>
  <c r="Q82" i="12"/>
  <c r="U82" i="12"/>
  <c r="F84" i="12"/>
  <c r="G84" i="12"/>
  <c r="M84" i="12" s="1"/>
  <c r="I84" i="12"/>
  <c r="K84" i="12"/>
  <c r="O84" i="12"/>
  <c r="Q84" i="12"/>
  <c r="U84" i="12"/>
  <c r="F86" i="12"/>
  <c r="G86" i="12" s="1"/>
  <c r="M86" i="12" s="1"/>
  <c r="I86" i="12"/>
  <c r="K86" i="12"/>
  <c r="O86" i="12"/>
  <c r="Q86" i="12"/>
  <c r="U86" i="12"/>
  <c r="F88" i="12"/>
  <c r="G88" i="12" s="1"/>
  <c r="M88" i="12" s="1"/>
  <c r="I88" i="12"/>
  <c r="K88" i="12"/>
  <c r="O88" i="12"/>
  <c r="Q88" i="12"/>
  <c r="U88" i="12"/>
  <c r="F90" i="12"/>
  <c r="G90" i="12"/>
  <c r="M90" i="12" s="1"/>
  <c r="I90" i="12"/>
  <c r="K90" i="12"/>
  <c r="O90" i="12"/>
  <c r="Q90" i="12"/>
  <c r="U90" i="12"/>
  <c r="F92" i="12"/>
  <c r="G92" i="12" s="1"/>
  <c r="M92" i="12" s="1"/>
  <c r="I92" i="12"/>
  <c r="K92" i="12"/>
  <c r="O92" i="12"/>
  <c r="Q92" i="12"/>
  <c r="U92" i="12"/>
  <c r="F95" i="12"/>
  <c r="G95" i="12" s="1"/>
  <c r="M95" i="12" s="1"/>
  <c r="I95" i="12"/>
  <c r="K95" i="12"/>
  <c r="O95" i="12"/>
  <c r="Q95" i="12"/>
  <c r="U95" i="12"/>
  <c r="F96" i="12"/>
  <c r="G96" i="12"/>
  <c r="M96" i="12" s="1"/>
  <c r="I96" i="12"/>
  <c r="K96" i="12"/>
  <c r="O96" i="12"/>
  <c r="Q96" i="12"/>
  <c r="U96" i="12"/>
  <c r="F97" i="12"/>
  <c r="G97" i="12" s="1"/>
  <c r="M97" i="12" s="1"/>
  <c r="I97" i="12"/>
  <c r="K97" i="12"/>
  <c r="O97" i="12"/>
  <c r="Q97" i="12"/>
  <c r="U97" i="12"/>
  <c r="F98" i="12"/>
  <c r="G98" i="12" s="1"/>
  <c r="M98" i="12" s="1"/>
  <c r="I98" i="12"/>
  <c r="K98" i="12"/>
  <c r="O98" i="12"/>
  <c r="Q98" i="12"/>
  <c r="U98" i="12"/>
  <c r="F99" i="12"/>
  <c r="G99" i="12"/>
  <c r="M99" i="12" s="1"/>
  <c r="I99" i="12"/>
  <c r="K99" i="12"/>
  <c r="O99" i="12"/>
  <c r="Q99" i="12"/>
  <c r="U99" i="12"/>
  <c r="F100" i="12"/>
  <c r="G100" i="12" s="1"/>
  <c r="M100" i="12" s="1"/>
  <c r="I100" i="12"/>
  <c r="K100" i="12"/>
  <c r="O100" i="12"/>
  <c r="Q100" i="12"/>
  <c r="U100" i="12"/>
  <c r="F101" i="12"/>
  <c r="G101" i="12" s="1"/>
  <c r="M101" i="12" s="1"/>
  <c r="I101" i="12"/>
  <c r="K101" i="12"/>
  <c r="O101" i="12"/>
  <c r="Q101" i="12"/>
  <c r="U101" i="12"/>
  <c r="F102" i="12"/>
  <c r="G102" i="12"/>
  <c r="M102" i="12" s="1"/>
  <c r="I102" i="12"/>
  <c r="K102" i="12"/>
  <c r="O102" i="12"/>
  <c r="Q102" i="12"/>
  <c r="U102" i="12"/>
  <c r="F103" i="12"/>
  <c r="G103" i="12" s="1"/>
  <c r="M103" i="12" s="1"/>
  <c r="I103" i="12"/>
  <c r="K103" i="12"/>
  <c r="O103" i="12"/>
  <c r="Q103" i="12"/>
  <c r="U103" i="12"/>
  <c r="F104" i="12"/>
  <c r="G104" i="12" s="1"/>
  <c r="M104" i="12" s="1"/>
  <c r="I104" i="12"/>
  <c r="K104" i="12"/>
  <c r="O104" i="12"/>
  <c r="Q104" i="12"/>
  <c r="U104" i="12"/>
  <c r="F105" i="12"/>
  <c r="G105" i="12"/>
  <c r="M105" i="12" s="1"/>
  <c r="I105" i="12"/>
  <c r="K105" i="12"/>
  <c r="O105" i="12"/>
  <c r="Q105" i="12"/>
  <c r="U105" i="12"/>
  <c r="F113" i="12"/>
  <c r="G113" i="12" s="1"/>
  <c r="M113" i="12" s="1"/>
  <c r="I113" i="12"/>
  <c r="K113" i="12"/>
  <c r="O113" i="12"/>
  <c r="Q113" i="12"/>
  <c r="U113" i="12"/>
  <c r="F114" i="12"/>
  <c r="G114" i="12" s="1"/>
  <c r="M114" i="12" s="1"/>
  <c r="I114" i="12"/>
  <c r="K114" i="12"/>
  <c r="O114" i="12"/>
  <c r="Q114" i="12"/>
  <c r="U114" i="12"/>
  <c r="F115" i="12"/>
  <c r="G115" i="12"/>
  <c r="M115" i="12" s="1"/>
  <c r="I115" i="12"/>
  <c r="K115" i="12"/>
  <c r="O115" i="12"/>
  <c r="Q115" i="12"/>
  <c r="U115" i="12"/>
  <c r="F116" i="12"/>
  <c r="G116" i="12" s="1"/>
  <c r="M116" i="12" s="1"/>
  <c r="I116" i="12"/>
  <c r="K116" i="12"/>
  <c r="O116" i="12"/>
  <c r="Q116" i="12"/>
  <c r="U116" i="12"/>
  <c r="F117" i="12"/>
  <c r="G117" i="12" s="1"/>
  <c r="M117" i="12" s="1"/>
  <c r="I117" i="12"/>
  <c r="K117" i="12"/>
  <c r="O117" i="12"/>
  <c r="Q117" i="12"/>
  <c r="U117" i="12"/>
  <c r="F118" i="12"/>
  <c r="G118" i="12"/>
  <c r="M118" i="12" s="1"/>
  <c r="I118" i="12"/>
  <c r="K118" i="12"/>
  <c r="O118" i="12"/>
  <c r="Q118" i="12"/>
  <c r="U118" i="12"/>
  <c r="F120" i="12"/>
  <c r="G120" i="12" s="1"/>
  <c r="I120" i="12"/>
  <c r="K120" i="12"/>
  <c r="O120" i="12"/>
  <c r="O119" i="12" s="1"/>
  <c r="Q120" i="12"/>
  <c r="U120" i="12"/>
  <c r="U119" i="12" s="1"/>
  <c r="F122" i="12"/>
  <c r="G122" i="12" s="1"/>
  <c r="M122" i="12" s="1"/>
  <c r="I122" i="12"/>
  <c r="I119" i="12" s="1"/>
  <c r="K122" i="12"/>
  <c r="O122" i="12"/>
  <c r="Q122" i="12"/>
  <c r="U122" i="12"/>
  <c r="F124" i="12"/>
  <c r="G124" i="12"/>
  <c r="M124" i="12" s="1"/>
  <c r="I124" i="12"/>
  <c r="K124" i="12"/>
  <c r="K119" i="12" s="1"/>
  <c r="O124" i="12"/>
  <c r="Q124" i="12"/>
  <c r="Q119" i="12" s="1"/>
  <c r="U124" i="12"/>
  <c r="F126" i="12"/>
  <c r="G126" i="12" s="1"/>
  <c r="M126" i="12" s="1"/>
  <c r="I126" i="12"/>
  <c r="K126" i="12"/>
  <c r="O126" i="12"/>
  <c r="Q126" i="12"/>
  <c r="U126" i="12"/>
  <c r="F128" i="12"/>
  <c r="G128" i="12" s="1"/>
  <c r="M128" i="12" s="1"/>
  <c r="I128" i="12"/>
  <c r="K128" i="12"/>
  <c r="O128" i="12"/>
  <c r="Q128" i="12"/>
  <c r="U128" i="12"/>
  <c r="F130" i="12"/>
  <c r="G130" i="12"/>
  <c r="M130" i="12" s="1"/>
  <c r="I130" i="12"/>
  <c r="K130" i="12"/>
  <c r="O130" i="12"/>
  <c r="Q130" i="12"/>
  <c r="U130" i="12"/>
  <c r="F132" i="12"/>
  <c r="G132" i="12" s="1"/>
  <c r="M132" i="12" s="1"/>
  <c r="I132" i="12"/>
  <c r="K132" i="12"/>
  <c r="O132" i="12"/>
  <c r="Q132" i="12"/>
  <c r="U132" i="12"/>
  <c r="F134" i="12"/>
  <c r="G134" i="12" s="1"/>
  <c r="M134" i="12" s="1"/>
  <c r="I134" i="12"/>
  <c r="K134" i="12"/>
  <c r="O134" i="12"/>
  <c r="Q134" i="12"/>
  <c r="U134" i="12"/>
  <c r="F136" i="12"/>
  <c r="G136" i="12"/>
  <c r="M136" i="12" s="1"/>
  <c r="I136" i="12"/>
  <c r="K136" i="12"/>
  <c r="O136" i="12"/>
  <c r="Q136" i="12"/>
  <c r="U136" i="12"/>
  <c r="F138" i="12"/>
  <c r="G138" i="12" s="1"/>
  <c r="M138" i="12" s="1"/>
  <c r="I138" i="12"/>
  <c r="K138" i="12"/>
  <c r="O138" i="12"/>
  <c r="Q138" i="12"/>
  <c r="U138" i="12"/>
  <c r="F140" i="12"/>
  <c r="G140" i="12" s="1"/>
  <c r="M140" i="12" s="1"/>
  <c r="I140" i="12"/>
  <c r="K140" i="12"/>
  <c r="O140" i="12"/>
  <c r="Q140" i="12"/>
  <c r="U140" i="12"/>
  <c r="F142" i="12"/>
  <c r="G142" i="12"/>
  <c r="M142" i="12" s="1"/>
  <c r="I142" i="12"/>
  <c r="K142" i="12"/>
  <c r="O142" i="12"/>
  <c r="Q142" i="12"/>
  <c r="U142" i="12"/>
  <c r="F144" i="12"/>
  <c r="G144" i="12" s="1"/>
  <c r="M144" i="12" s="1"/>
  <c r="I144" i="12"/>
  <c r="K144" i="12"/>
  <c r="O144" i="12"/>
  <c r="Q144" i="12"/>
  <c r="U144" i="12"/>
  <c r="F146" i="12"/>
  <c r="G146" i="12" s="1"/>
  <c r="M146" i="12" s="1"/>
  <c r="I146" i="12"/>
  <c r="K146" i="12"/>
  <c r="O146" i="12"/>
  <c r="Q146" i="12"/>
  <c r="U146" i="12"/>
  <c r="F148" i="12"/>
  <c r="G148" i="12"/>
  <c r="M148" i="12" s="1"/>
  <c r="I148" i="12"/>
  <c r="K148" i="12"/>
  <c r="O148" i="12"/>
  <c r="Q148" i="12"/>
  <c r="U148" i="12"/>
  <c r="F150" i="12"/>
  <c r="G150" i="12" s="1"/>
  <c r="M150" i="12" s="1"/>
  <c r="I150" i="12"/>
  <c r="K150" i="12"/>
  <c r="O150" i="12"/>
  <c r="Q150" i="12"/>
  <c r="U150" i="12"/>
  <c r="F152" i="12"/>
  <c r="G152" i="12" s="1"/>
  <c r="M152" i="12" s="1"/>
  <c r="I152" i="12"/>
  <c r="K152" i="12"/>
  <c r="O152" i="12"/>
  <c r="Q152" i="12"/>
  <c r="U152" i="12"/>
  <c r="F154" i="12"/>
  <c r="G154" i="12"/>
  <c r="M154" i="12" s="1"/>
  <c r="I154" i="12"/>
  <c r="K154" i="12"/>
  <c r="O154" i="12"/>
  <c r="Q154" i="12"/>
  <c r="U154" i="12"/>
  <c r="F156" i="12"/>
  <c r="G156" i="12" s="1"/>
  <c r="M156" i="12" s="1"/>
  <c r="I156" i="12"/>
  <c r="K156" i="12"/>
  <c r="O156" i="12"/>
  <c r="Q156" i="12"/>
  <c r="U156" i="12"/>
  <c r="F158" i="12"/>
  <c r="G158" i="12" s="1"/>
  <c r="M158" i="12" s="1"/>
  <c r="I158" i="12"/>
  <c r="K158" i="12"/>
  <c r="O158" i="12"/>
  <c r="Q158" i="12"/>
  <c r="U158" i="12"/>
  <c r="F159" i="12"/>
  <c r="G159" i="12"/>
  <c r="M159" i="12" s="1"/>
  <c r="I159" i="12"/>
  <c r="K159" i="12"/>
  <c r="O159" i="12"/>
  <c r="Q159" i="12"/>
  <c r="U159" i="12"/>
  <c r="F160" i="12"/>
  <c r="G160" i="12" s="1"/>
  <c r="M160" i="12" s="1"/>
  <c r="I160" i="12"/>
  <c r="K160" i="12"/>
  <c r="O160" i="12"/>
  <c r="Q160" i="12"/>
  <c r="U160" i="12"/>
  <c r="F161" i="12"/>
  <c r="G161" i="12" s="1"/>
  <c r="M161" i="12" s="1"/>
  <c r="I161" i="12"/>
  <c r="K161" i="12"/>
  <c r="O161" i="12"/>
  <c r="Q161" i="12"/>
  <c r="U161" i="12"/>
  <c r="F162" i="12"/>
  <c r="G162" i="12"/>
  <c r="M162" i="12" s="1"/>
  <c r="I162" i="12"/>
  <c r="K162" i="12"/>
  <c r="O162" i="12"/>
  <c r="Q162" i="12"/>
  <c r="U162" i="12"/>
  <c r="F163" i="12"/>
  <c r="G163" i="12" s="1"/>
  <c r="M163" i="12" s="1"/>
  <c r="I163" i="12"/>
  <c r="K163" i="12"/>
  <c r="O163" i="12"/>
  <c r="Q163" i="12"/>
  <c r="U163" i="12"/>
  <c r="F164" i="12"/>
  <c r="G164" i="12" s="1"/>
  <c r="M164" i="12" s="1"/>
  <c r="I164" i="12"/>
  <c r="K164" i="12"/>
  <c r="O164" i="12"/>
  <c r="Q164" i="12"/>
  <c r="U164" i="12"/>
  <c r="F165" i="12"/>
  <c r="G165" i="12"/>
  <c r="M165" i="12" s="1"/>
  <c r="I165" i="12"/>
  <c r="K165" i="12"/>
  <c r="O165" i="12"/>
  <c r="Q165" i="12"/>
  <c r="U165" i="12"/>
  <c r="F166" i="12"/>
  <c r="G166" i="12" s="1"/>
  <c r="M166" i="12" s="1"/>
  <c r="I166" i="12"/>
  <c r="K166" i="12"/>
  <c r="O166" i="12"/>
  <c r="Q166" i="12"/>
  <c r="U166" i="12"/>
  <c r="F167" i="12"/>
  <c r="G167" i="12" s="1"/>
  <c r="M167" i="12" s="1"/>
  <c r="I167" i="12"/>
  <c r="K167" i="12"/>
  <c r="O167" i="12"/>
  <c r="Q167" i="12"/>
  <c r="U167" i="12"/>
  <c r="F168" i="12"/>
  <c r="G168" i="12"/>
  <c r="M168" i="12" s="1"/>
  <c r="I168" i="12"/>
  <c r="K168" i="12"/>
  <c r="O168" i="12"/>
  <c r="Q168" i="12"/>
  <c r="U168" i="12"/>
  <c r="F169" i="12"/>
  <c r="G169" i="12" s="1"/>
  <c r="M169" i="12" s="1"/>
  <c r="I169" i="12"/>
  <c r="K169" i="12"/>
  <c r="O169" i="12"/>
  <c r="Q169" i="12"/>
  <c r="U169" i="12"/>
  <c r="F170" i="12"/>
  <c r="G170" i="12" s="1"/>
  <c r="M170" i="12" s="1"/>
  <c r="I170" i="12"/>
  <c r="K170" i="12"/>
  <c r="O170" i="12"/>
  <c r="Q170" i="12"/>
  <c r="U170" i="12"/>
  <c r="F171" i="12"/>
  <c r="G171" i="12"/>
  <c r="M171" i="12" s="1"/>
  <c r="I171" i="12"/>
  <c r="K171" i="12"/>
  <c r="O171" i="12"/>
  <c r="Q171" i="12"/>
  <c r="U171" i="12"/>
  <c r="F172" i="12"/>
  <c r="G172" i="12" s="1"/>
  <c r="M172" i="12" s="1"/>
  <c r="I172" i="12"/>
  <c r="K172" i="12"/>
  <c r="O172" i="12"/>
  <c r="Q172" i="12"/>
  <c r="U172" i="12"/>
  <c r="F173" i="12"/>
  <c r="G173" i="12" s="1"/>
  <c r="M173" i="12" s="1"/>
  <c r="I173" i="12"/>
  <c r="K173" i="12"/>
  <c r="O173" i="12"/>
  <c r="Q173" i="12"/>
  <c r="U173" i="12"/>
  <c r="F174" i="12"/>
  <c r="G174" i="12"/>
  <c r="M174" i="12" s="1"/>
  <c r="I174" i="12"/>
  <c r="K174" i="12"/>
  <c r="O174" i="12"/>
  <c r="Q174" i="12"/>
  <c r="U174" i="12"/>
  <c r="F175" i="12"/>
  <c r="G175" i="12" s="1"/>
  <c r="M175" i="12" s="1"/>
  <c r="I175" i="12"/>
  <c r="K175" i="12"/>
  <c r="O175" i="12"/>
  <c r="Q175" i="12"/>
  <c r="U175" i="12"/>
  <c r="F176" i="12"/>
  <c r="G176" i="12" s="1"/>
  <c r="M176" i="12" s="1"/>
  <c r="I176" i="12"/>
  <c r="K176" i="12"/>
  <c r="O176" i="12"/>
  <c r="Q176" i="12"/>
  <c r="U176" i="12"/>
  <c r="F177" i="12"/>
  <c r="G177" i="12"/>
  <c r="M177" i="12" s="1"/>
  <c r="I177" i="12"/>
  <c r="K177" i="12"/>
  <c r="O177" i="12"/>
  <c r="Q177" i="12"/>
  <c r="U177" i="12"/>
  <c r="F178" i="12"/>
  <c r="G178" i="12" s="1"/>
  <c r="M178" i="12" s="1"/>
  <c r="I178" i="12"/>
  <c r="K178" i="12"/>
  <c r="O178" i="12"/>
  <c r="Q178" i="12"/>
  <c r="U178" i="12"/>
  <c r="F179" i="12"/>
  <c r="G179" i="12" s="1"/>
  <c r="M179" i="12" s="1"/>
  <c r="I179" i="12"/>
  <c r="K179" i="12"/>
  <c r="O179" i="12"/>
  <c r="Q179" i="12"/>
  <c r="U179" i="12"/>
  <c r="F180" i="12"/>
  <c r="G180" i="12"/>
  <c r="M180" i="12" s="1"/>
  <c r="I180" i="12"/>
  <c r="K180" i="12"/>
  <c r="O180" i="12"/>
  <c r="Q180" i="12"/>
  <c r="U180" i="12"/>
  <c r="F181" i="12"/>
  <c r="G181" i="12" s="1"/>
  <c r="M181" i="12" s="1"/>
  <c r="I181" i="12"/>
  <c r="K181" i="12"/>
  <c r="O181" i="12"/>
  <c r="Q181" i="12"/>
  <c r="U181" i="12"/>
  <c r="F182" i="12"/>
  <c r="G182" i="12" s="1"/>
  <c r="M182" i="12" s="1"/>
  <c r="I182" i="12"/>
  <c r="K182" i="12"/>
  <c r="O182" i="12"/>
  <c r="Q182" i="12"/>
  <c r="U182" i="12"/>
  <c r="F183" i="12"/>
  <c r="G183" i="12"/>
  <c r="M183" i="12" s="1"/>
  <c r="I183" i="12"/>
  <c r="K183" i="12"/>
  <c r="O183" i="12"/>
  <c r="Q183" i="12"/>
  <c r="U183" i="12"/>
  <c r="F184" i="12"/>
  <c r="G184" i="12" s="1"/>
  <c r="M184" i="12" s="1"/>
  <c r="I184" i="12"/>
  <c r="K184" i="12"/>
  <c r="O184" i="12"/>
  <c r="Q184" i="12"/>
  <c r="U184" i="12"/>
  <c r="F185" i="12"/>
  <c r="G185" i="12" s="1"/>
  <c r="M185" i="12" s="1"/>
  <c r="I185" i="12"/>
  <c r="K185" i="12"/>
  <c r="O185" i="12"/>
  <c r="Q185" i="12"/>
  <c r="U185" i="12"/>
  <c r="F186" i="12"/>
  <c r="G186" i="12"/>
  <c r="M186" i="12" s="1"/>
  <c r="I186" i="12"/>
  <c r="K186" i="12"/>
  <c r="O186" i="12"/>
  <c r="Q186" i="12"/>
  <c r="U186" i="12"/>
  <c r="F187" i="12"/>
  <c r="G187" i="12"/>
  <c r="M187" i="12" s="1"/>
  <c r="I187" i="12"/>
  <c r="K187" i="12"/>
  <c r="O187" i="12"/>
  <c r="Q187" i="12"/>
  <c r="U187" i="12"/>
  <c r="F188" i="12"/>
  <c r="G188" i="12" s="1"/>
  <c r="M188" i="12" s="1"/>
  <c r="I188" i="12"/>
  <c r="K188" i="12"/>
  <c r="O188" i="12"/>
  <c r="Q188" i="12"/>
  <c r="U188" i="12"/>
  <c r="F189" i="12"/>
  <c r="G189" i="12"/>
  <c r="M189" i="12" s="1"/>
  <c r="I189" i="12"/>
  <c r="K189" i="12"/>
  <c r="O189" i="12"/>
  <c r="Q189" i="12"/>
  <c r="U189" i="12"/>
  <c r="F190" i="12"/>
  <c r="G190" i="12"/>
  <c r="M190" i="12" s="1"/>
  <c r="I190" i="12"/>
  <c r="K190" i="12"/>
  <c r="O190" i="12"/>
  <c r="Q190" i="12"/>
  <c r="U190" i="12"/>
  <c r="F191" i="12"/>
  <c r="G191" i="12" s="1"/>
  <c r="M191" i="12" s="1"/>
  <c r="I191" i="12"/>
  <c r="K191" i="12"/>
  <c r="O191" i="12"/>
  <c r="Q191" i="12"/>
  <c r="U191" i="12"/>
  <c r="F192" i="12"/>
  <c r="G192" i="12"/>
  <c r="M192" i="12" s="1"/>
  <c r="I192" i="12"/>
  <c r="K192" i="12"/>
  <c r="O192" i="12"/>
  <c r="Q192" i="12"/>
  <c r="U192" i="12"/>
  <c r="F193" i="12"/>
  <c r="G193" i="12"/>
  <c r="M193" i="12" s="1"/>
  <c r="I193" i="12"/>
  <c r="K193" i="12"/>
  <c r="O193" i="12"/>
  <c r="Q193" i="12"/>
  <c r="U193" i="12"/>
  <c r="F194" i="12"/>
  <c r="G194" i="12" s="1"/>
  <c r="M194" i="12" s="1"/>
  <c r="I194" i="12"/>
  <c r="K194" i="12"/>
  <c r="O194" i="12"/>
  <c r="Q194" i="12"/>
  <c r="U194" i="12"/>
  <c r="F195" i="12"/>
  <c r="G195" i="12"/>
  <c r="M195" i="12" s="1"/>
  <c r="I195" i="12"/>
  <c r="K195" i="12"/>
  <c r="O195" i="12"/>
  <c r="Q195" i="12"/>
  <c r="U195" i="12"/>
  <c r="F196" i="12"/>
  <c r="G196" i="12"/>
  <c r="M196" i="12" s="1"/>
  <c r="I196" i="12"/>
  <c r="K196" i="12"/>
  <c r="O196" i="12"/>
  <c r="Q196" i="12"/>
  <c r="U196" i="12"/>
  <c r="F197" i="12"/>
  <c r="G197" i="12" s="1"/>
  <c r="M197" i="12" s="1"/>
  <c r="I197" i="12"/>
  <c r="K197" i="12"/>
  <c r="O197" i="12"/>
  <c r="Q197" i="12"/>
  <c r="U197" i="12"/>
  <c r="F198" i="12"/>
  <c r="G198" i="12"/>
  <c r="M198" i="12" s="1"/>
  <c r="I198" i="12"/>
  <c r="K198" i="12"/>
  <c r="O198" i="12"/>
  <c r="Q198" i="12"/>
  <c r="U198" i="12"/>
  <c r="F199" i="12"/>
  <c r="G199" i="12"/>
  <c r="M199" i="12" s="1"/>
  <c r="I199" i="12"/>
  <c r="K199" i="12"/>
  <c r="O199" i="12"/>
  <c r="Q199" i="12"/>
  <c r="U199" i="12"/>
  <c r="F200" i="12"/>
  <c r="G200" i="12"/>
  <c r="I200" i="12"/>
  <c r="K200" i="12"/>
  <c r="M200" i="12"/>
  <c r="O200" i="12"/>
  <c r="Q200" i="12"/>
  <c r="U200" i="12"/>
  <c r="F201" i="12"/>
  <c r="G201" i="12"/>
  <c r="M201" i="12" s="1"/>
  <c r="I201" i="12"/>
  <c r="K201" i="12"/>
  <c r="O201" i="12"/>
  <c r="Q201" i="12"/>
  <c r="U201" i="12"/>
  <c r="F202" i="12"/>
  <c r="G202" i="12"/>
  <c r="M202" i="12" s="1"/>
  <c r="I202" i="12"/>
  <c r="K202" i="12"/>
  <c r="O202" i="12"/>
  <c r="Q202" i="12"/>
  <c r="U202" i="12"/>
  <c r="F203" i="12"/>
  <c r="G203" i="12"/>
  <c r="I203" i="12"/>
  <c r="K203" i="12"/>
  <c r="M203" i="12"/>
  <c r="O203" i="12"/>
  <c r="Q203" i="12"/>
  <c r="U203" i="12"/>
  <c r="F204" i="12"/>
  <c r="G204" i="12"/>
  <c r="M204" i="12" s="1"/>
  <c r="I204" i="12"/>
  <c r="K204" i="12"/>
  <c r="O204" i="12"/>
  <c r="Q204" i="12"/>
  <c r="U204" i="12"/>
  <c r="F205" i="12"/>
  <c r="G205" i="12"/>
  <c r="M205" i="12" s="1"/>
  <c r="I205" i="12"/>
  <c r="K205" i="12"/>
  <c r="O205" i="12"/>
  <c r="Q205" i="12"/>
  <c r="U205" i="12"/>
  <c r="F206" i="12"/>
  <c r="G206" i="12"/>
  <c r="I206" i="12"/>
  <c r="K206" i="12"/>
  <c r="M206" i="12"/>
  <c r="O206" i="12"/>
  <c r="Q206" i="12"/>
  <c r="U206" i="12"/>
  <c r="F207" i="12"/>
  <c r="G207" i="12"/>
  <c r="M207" i="12" s="1"/>
  <c r="I207" i="12"/>
  <c r="K207" i="12"/>
  <c r="O207" i="12"/>
  <c r="Q207" i="12"/>
  <c r="U207" i="12"/>
  <c r="F208" i="12"/>
  <c r="G208" i="12"/>
  <c r="M208" i="12" s="1"/>
  <c r="I208" i="12"/>
  <c r="K208" i="12"/>
  <c r="O208" i="12"/>
  <c r="Q208" i="12"/>
  <c r="U208" i="12"/>
  <c r="F210" i="12"/>
  <c r="G210" i="12" s="1"/>
  <c r="I210" i="12"/>
  <c r="I209" i="12" s="1"/>
  <c r="K210" i="12"/>
  <c r="O210" i="12"/>
  <c r="Q210" i="12"/>
  <c r="U210" i="12"/>
  <c r="U209" i="12" s="1"/>
  <c r="F211" i="12"/>
  <c r="G211" i="12" s="1"/>
  <c r="M211" i="12" s="1"/>
  <c r="I211" i="12"/>
  <c r="K211" i="12"/>
  <c r="O211" i="12"/>
  <c r="Q211" i="12"/>
  <c r="Q209" i="12" s="1"/>
  <c r="U211" i="12"/>
  <c r="F212" i="12"/>
  <c r="G212" i="12" s="1"/>
  <c r="M212" i="12" s="1"/>
  <c r="I212" i="12"/>
  <c r="K212" i="12"/>
  <c r="K209" i="12" s="1"/>
  <c r="O212" i="12"/>
  <c r="O209" i="12" s="1"/>
  <c r="Q212" i="12"/>
  <c r="U212" i="12"/>
  <c r="F213" i="12"/>
  <c r="G213" i="12" s="1"/>
  <c r="M213" i="12" s="1"/>
  <c r="I213" i="12"/>
  <c r="K213" i="12"/>
  <c r="O213" i="12"/>
  <c r="Q213" i="12"/>
  <c r="U213" i="12"/>
  <c r="F214" i="12"/>
  <c r="G214" i="12" s="1"/>
  <c r="M214" i="12" s="1"/>
  <c r="I214" i="12"/>
  <c r="K214" i="12"/>
  <c r="O214" i="12"/>
  <c r="Q214" i="12"/>
  <c r="U214" i="12"/>
  <c r="F215" i="12"/>
  <c r="G215" i="12" s="1"/>
  <c r="M215" i="12" s="1"/>
  <c r="I215" i="12"/>
  <c r="K215" i="12"/>
  <c r="O215" i="12"/>
  <c r="Q215" i="12"/>
  <c r="U215" i="12"/>
  <c r="F216" i="12"/>
  <c r="G216" i="12" s="1"/>
  <c r="M216" i="12" s="1"/>
  <c r="I216" i="12"/>
  <c r="K216" i="12"/>
  <c r="O216" i="12"/>
  <c r="Q216" i="12"/>
  <c r="U216" i="12"/>
  <c r="F217" i="12"/>
  <c r="G217" i="12" s="1"/>
  <c r="M217" i="12" s="1"/>
  <c r="I217" i="12"/>
  <c r="K217" i="12"/>
  <c r="O217" i="12"/>
  <c r="Q217" i="12"/>
  <c r="U217" i="12"/>
  <c r="F218" i="12"/>
  <c r="G218" i="12" s="1"/>
  <c r="M218" i="12" s="1"/>
  <c r="I218" i="12"/>
  <c r="K218" i="12"/>
  <c r="O218" i="12"/>
  <c r="Q218" i="12"/>
  <c r="U218" i="12"/>
  <c r="F219" i="12"/>
  <c r="G219" i="12" s="1"/>
  <c r="M219" i="12" s="1"/>
  <c r="I219" i="12"/>
  <c r="K219" i="12"/>
  <c r="O219" i="12"/>
  <c r="Q219" i="12"/>
  <c r="U219" i="12"/>
  <c r="F220" i="12"/>
  <c r="G220" i="12" s="1"/>
  <c r="M220" i="12" s="1"/>
  <c r="I220" i="12"/>
  <c r="K220" i="12"/>
  <c r="O220" i="12"/>
  <c r="Q220" i="12"/>
  <c r="U220" i="12"/>
  <c r="F221" i="12"/>
  <c r="G221" i="12" s="1"/>
  <c r="M221" i="12" s="1"/>
  <c r="I221" i="12"/>
  <c r="K221" i="12"/>
  <c r="O221" i="12"/>
  <c r="Q221" i="12"/>
  <c r="U221" i="12"/>
  <c r="F222" i="12"/>
  <c r="G222" i="12" s="1"/>
  <c r="M222" i="12" s="1"/>
  <c r="I222" i="12"/>
  <c r="K222" i="12"/>
  <c r="O222" i="12"/>
  <c r="Q222" i="12"/>
  <c r="U222" i="12"/>
  <c r="F223" i="12"/>
  <c r="G223" i="12" s="1"/>
  <c r="M223" i="12" s="1"/>
  <c r="I223" i="12"/>
  <c r="K223" i="12"/>
  <c r="O223" i="12"/>
  <c r="Q223" i="12"/>
  <c r="U223" i="12"/>
  <c r="F224" i="12"/>
  <c r="G224" i="12" s="1"/>
  <c r="M224" i="12" s="1"/>
  <c r="I224" i="12"/>
  <c r="K224" i="12"/>
  <c r="O224" i="12"/>
  <c r="Q224" i="12"/>
  <c r="U224" i="12"/>
  <c r="F225" i="12"/>
  <c r="G225" i="12" s="1"/>
  <c r="M225" i="12" s="1"/>
  <c r="I225" i="12"/>
  <c r="K225" i="12"/>
  <c r="O225" i="12"/>
  <c r="Q225" i="12"/>
  <c r="U225" i="12"/>
  <c r="F226" i="12"/>
  <c r="G226" i="12" s="1"/>
  <c r="M226" i="12" s="1"/>
  <c r="I226" i="12"/>
  <c r="K226" i="12"/>
  <c r="O226" i="12"/>
  <c r="Q226" i="12"/>
  <c r="U226" i="12"/>
  <c r="F227" i="12"/>
  <c r="G227" i="12" s="1"/>
  <c r="M227" i="12" s="1"/>
  <c r="I227" i="12"/>
  <c r="K227" i="12"/>
  <c r="O227" i="12"/>
  <c r="Q227" i="12"/>
  <c r="U227" i="12"/>
  <c r="F228" i="12"/>
  <c r="G228" i="12" s="1"/>
  <c r="M228" i="12" s="1"/>
  <c r="I228" i="12"/>
  <c r="K228" i="12"/>
  <c r="O228" i="12"/>
  <c r="Q228" i="12"/>
  <c r="U228" i="12"/>
  <c r="F229" i="12"/>
  <c r="G229" i="12" s="1"/>
  <c r="M229" i="12" s="1"/>
  <c r="I229" i="12"/>
  <c r="K229" i="12"/>
  <c r="O229" i="12"/>
  <c r="Q229" i="12"/>
  <c r="U229" i="12"/>
  <c r="F230" i="12"/>
  <c r="G230" i="12" s="1"/>
  <c r="M230" i="12" s="1"/>
  <c r="I230" i="12"/>
  <c r="K230" i="12"/>
  <c r="O230" i="12"/>
  <c r="Q230" i="12"/>
  <c r="U230" i="12"/>
  <c r="F231" i="12"/>
  <c r="G231" i="12" s="1"/>
  <c r="M231" i="12" s="1"/>
  <c r="I231" i="12"/>
  <c r="K231" i="12"/>
  <c r="O231" i="12"/>
  <c r="Q231" i="12"/>
  <c r="U231" i="12"/>
  <c r="F232" i="12"/>
  <c r="G232" i="12" s="1"/>
  <c r="M232" i="12" s="1"/>
  <c r="I232" i="12"/>
  <c r="K232" i="12"/>
  <c r="O232" i="12"/>
  <c r="Q232" i="12"/>
  <c r="U232" i="12"/>
  <c r="F233" i="12"/>
  <c r="G233" i="12" s="1"/>
  <c r="M233" i="12" s="1"/>
  <c r="I233" i="12"/>
  <c r="K233" i="12"/>
  <c r="O233" i="12"/>
  <c r="Q233" i="12"/>
  <c r="U233" i="12"/>
  <c r="F234" i="12"/>
  <c r="G234" i="12" s="1"/>
  <c r="M234" i="12" s="1"/>
  <c r="I234" i="12"/>
  <c r="K234" i="12"/>
  <c r="O234" i="12"/>
  <c r="Q234" i="12"/>
  <c r="U234" i="12"/>
  <c r="F235" i="12"/>
  <c r="G235" i="12" s="1"/>
  <c r="M235" i="12" s="1"/>
  <c r="I235" i="12"/>
  <c r="K235" i="12"/>
  <c r="O235" i="12"/>
  <c r="Q235" i="12"/>
  <c r="U235" i="12"/>
  <c r="F236" i="12"/>
  <c r="G236" i="12" s="1"/>
  <c r="M236" i="12" s="1"/>
  <c r="I236" i="12"/>
  <c r="K236" i="12"/>
  <c r="O236" i="12"/>
  <c r="Q236" i="12"/>
  <c r="U236" i="12"/>
  <c r="F237" i="12"/>
  <c r="G237" i="12" s="1"/>
  <c r="M237" i="12" s="1"/>
  <c r="I237" i="12"/>
  <c r="K237" i="12"/>
  <c r="O237" i="12"/>
  <c r="Q237" i="12"/>
  <c r="U237" i="12"/>
  <c r="F238" i="12"/>
  <c r="G238" i="12" s="1"/>
  <c r="M238" i="12" s="1"/>
  <c r="I238" i="12"/>
  <c r="K238" i="12"/>
  <c r="O238" i="12"/>
  <c r="Q238" i="12"/>
  <c r="U238" i="12"/>
  <c r="F240" i="12"/>
  <c r="G240" i="12"/>
  <c r="M240" i="12" s="1"/>
  <c r="I240" i="12"/>
  <c r="I239" i="12" s="1"/>
  <c r="K240" i="12"/>
  <c r="K239" i="12" s="1"/>
  <c r="O240" i="12"/>
  <c r="O239" i="12" s="1"/>
  <c r="Q240" i="12"/>
  <c r="U240" i="12"/>
  <c r="F241" i="12"/>
  <c r="G241" i="12" s="1"/>
  <c r="I241" i="12"/>
  <c r="K241" i="12"/>
  <c r="O241" i="12"/>
  <c r="Q241" i="12"/>
  <c r="U241" i="12"/>
  <c r="U239" i="12" s="1"/>
  <c r="F242" i="12"/>
  <c r="G242" i="12"/>
  <c r="M242" i="12" s="1"/>
  <c r="I242" i="12"/>
  <c r="K242" i="12"/>
  <c r="O242" i="12"/>
  <c r="Q242" i="12"/>
  <c r="Q239" i="12" s="1"/>
  <c r="U242" i="12"/>
  <c r="F243" i="12"/>
  <c r="G243" i="12"/>
  <c r="M243" i="12" s="1"/>
  <c r="I243" i="12"/>
  <c r="K243" i="12"/>
  <c r="O243" i="12"/>
  <c r="Q243" i="12"/>
  <c r="U243" i="12"/>
  <c r="F244" i="12"/>
  <c r="G244" i="12" s="1"/>
  <c r="M244" i="12" s="1"/>
  <c r="I244" i="12"/>
  <c r="K244" i="12"/>
  <c r="O244" i="12"/>
  <c r="Q244" i="12"/>
  <c r="U244" i="12"/>
  <c r="F245" i="12"/>
  <c r="G245" i="12"/>
  <c r="M245" i="12" s="1"/>
  <c r="I245" i="12"/>
  <c r="K245" i="12"/>
  <c r="O245" i="12"/>
  <c r="Q245" i="12"/>
  <c r="U245" i="12"/>
  <c r="F246" i="12"/>
  <c r="G246" i="12"/>
  <c r="M246" i="12" s="1"/>
  <c r="I246" i="12"/>
  <c r="K246" i="12"/>
  <c r="O246" i="12"/>
  <c r="Q246" i="12"/>
  <c r="U246" i="12"/>
  <c r="F248" i="12"/>
  <c r="G248" i="12" s="1"/>
  <c r="M248" i="12" s="1"/>
  <c r="I248" i="12"/>
  <c r="K248" i="12"/>
  <c r="O248" i="12"/>
  <c r="Q248" i="12"/>
  <c r="U248" i="12"/>
  <c r="F249" i="12"/>
  <c r="G249" i="12"/>
  <c r="M249" i="12" s="1"/>
  <c r="I249" i="12"/>
  <c r="K249" i="12"/>
  <c r="O249" i="12"/>
  <c r="Q249" i="12"/>
  <c r="U249" i="12"/>
  <c r="F250" i="12"/>
  <c r="G250" i="12"/>
  <c r="M250" i="12" s="1"/>
  <c r="I250" i="12"/>
  <c r="K250" i="12"/>
  <c r="O250" i="12"/>
  <c r="Q250" i="12"/>
  <c r="U250" i="12"/>
  <c r="F251" i="12"/>
  <c r="G251" i="12" s="1"/>
  <c r="M251" i="12" s="1"/>
  <c r="I251" i="12"/>
  <c r="K251" i="12"/>
  <c r="O251" i="12"/>
  <c r="Q251" i="12"/>
  <c r="U251" i="12"/>
  <c r="F252" i="12"/>
  <c r="G252" i="12"/>
  <c r="M252" i="12" s="1"/>
  <c r="I252" i="12"/>
  <c r="K252" i="12"/>
  <c r="O252" i="12"/>
  <c r="Q252" i="12"/>
  <c r="U252" i="12"/>
  <c r="F253" i="12"/>
  <c r="G253" i="12"/>
  <c r="M253" i="12" s="1"/>
  <c r="I253" i="12"/>
  <c r="K253" i="12"/>
  <c r="O253" i="12"/>
  <c r="Q253" i="12"/>
  <c r="U253" i="12"/>
  <c r="F254" i="12"/>
  <c r="G254" i="12" s="1"/>
  <c r="M254" i="12" s="1"/>
  <c r="I254" i="12"/>
  <c r="K254" i="12"/>
  <c r="O254" i="12"/>
  <c r="Q254" i="12"/>
  <c r="U254" i="12"/>
  <c r="F255" i="12"/>
  <c r="G255" i="12"/>
  <c r="M255" i="12" s="1"/>
  <c r="I255" i="12"/>
  <c r="K255" i="12"/>
  <c r="O255" i="12"/>
  <c r="Q255" i="12"/>
  <c r="U255" i="12"/>
  <c r="F257" i="12"/>
  <c r="G257" i="12"/>
  <c r="M257" i="12" s="1"/>
  <c r="I257" i="12"/>
  <c r="K257" i="12"/>
  <c r="K256" i="12" s="1"/>
  <c r="O257" i="12"/>
  <c r="Q257" i="12"/>
  <c r="U257" i="12"/>
  <c r="U256" i="12" s="1"/>
  <c r="F258" i="12"/>
  <c r="G258" i="12" s="1"/>
  <c r="M258" i="12" s="1"/>
  <c r="I258" i="12"/>
  <c r="I256" i="12" s="1"/>
  <c r="K258" i="12"/>
  <c r="O258" i="12"/>
  <c r="O256" i="12" s="1"/>
  <c r="Q258" i="12"/>
  <c r="U258" i="12"/>
  <c r="F259" i="12"/>
  <c r="G259" i="12" s="1"/>
  <c r="M259" i="12" s="1"/>
  <c r="I259" i="12"/>
  <c r="K259" i="12"/>
  <c r="O259" i="12"/>
  <c r="Q259" i="12"/>
  <c r="Q256" i="12" s="1"/>
  <c r="U259" i="12"/>
  <c r="F260" i="12"/>
  <c r="G260" i="12"/>
  <c r="M260" i="12" s="1"/>
  <c r="I260" i="12"/>
  <c r="K260" i="12"/>
  <c r="O260" i="12"/>
  <c r="Q260" i="12"/>
  <c r="U260" i="12"/>
  <c r="F262" i="12"/>
  <c r="G262" i="12"/>
  <c r="M262" i="12" s="1"/>
  <c r="I262" i="12"/>
  <c r="K262" i="12"/>
  <c r="O262" i="12"/>
  <c r="O261" i="12" s="1"/>
  <c r="Q262" i="12"/>
  <c r="U262" i="12"/>
  <c r="U261" i="12" s="1"/>
  <c r="F264" i="12"/>
  <c r="G264" i="12" s="1"/>
  <c r="I264" i="12"/>
  <c r="I261" i="12" s="1"/>
  <c r="K264" i="12"/>
  <c r="O264" i="12"/>
  <c r="Q264" i="12"/>
  <c r="U264" i="12"/>
  <c r="F266" i="12"/>
  <c r="G266" i="12"/>
  <c r="M266" i="12" s="1"/>
  <c r="I266" i="12"/>
  <c r="K266" i="12"/>
  <c r="K261" i="12" s="1"/>
  <c r="O266" i="12"/>
  <c r="Q266" i="12"/>
  <c r="Q261" i="12" s="1"/>
  <c r="U266" i="12"/>
  <c r="F268" i="12"/>
  <c r="G268" i="12"/>
  <c r="M268" i="12" s="1"/>
  <c r="I268" i="12"/>
  <c r="K268" i="12"/>
  <c r="O268" i="12"/>
  <c r="Q268" i="12"/>
  <c r="U268" i="12"/>
  <c r="F270" i="12"/>
  <c r="G270" i="12" s="1"/>
  <c r="M270" i="12" s="1"/>
  <c r="I270" i="12"/>
  <c r="K270" i="12"/>
  <c r="O270" i="12"/>
  <c r="Q270" i="12"/>
  <c r="U270" i="12"/>
  <c r="F272" i="12"/>
  <c r="G272" i="12"/>
  <c r="M272" i="12" s="1"/>
  <c r="I272" i="12"/>
  <c r="K272" i="12"/>
  <c r="O272" i="12"/>
  <c r="Q272" i="12"/>
  <c r="U272" i="12"/>
  <c r="F274" i="12"/>
  <c r="G274" i="12"/>
  <c r="M274" i="12" s="1"/>
  <c r="I274" i="12"/>
  <c r="K274" i="12"/>
  <c r="O274" i="12"/>
  <c r="Q274" i="12"/>
  <c r="U274" i="12"/>
  <c r="F276" i="12"/>
  <c r="G276" i="12" s="1"/>
  <c r="M276" i="12" s="1"/>
  <c r="I276" i="12"/>
  <c r="K276" i="12"/>
  <c r="O276" i="12"/>
  <c r="Q276" i="12"/>
  <c r="U276" i="12"/>
  <c r="F278" i="12"/>
  <c r="G278" i="12"/>
  <c r="M278" i="12" s="1"/>
  <c r="I278" i="12"/>
  <c r="K278" i="12"/>
  <c r="O278" i="12"/>
  <c r="Q278" i="12"/>
  <c r="U278" i="12"/>
  <c r="F280" i="12"/>
  <c r="G280" i="12"/>
  <c r="M280" i="12" s="1"/>
  <c r="I280" i="12"/>
  <c r="K280" i="12"/>
  <c r="O280" i="12"/>
  <c r="Q280" i="12"/>
  <c r="U280" i="12"/>
  <c r="F282" i="12"/>
  <c r="G282" i="12" s="1"/>
  <c r="M282" i="12" s="1"/>
  <c r="I282" i="12"/>
  <c r="K282" i="12"/>
  <c r="O282" i="12"/>
  <c r="Q282" i="12"/>
  <c r="U282" i="12"/>
  <c r="F284" i="12"/>
  <c r="G284" i="12"/>
  <c r="M284" i="12" s="1"/>
  <c r="I284" i="12"/>
  <c r="K284" i="12"/>
  <c r="O284" i="12"/>
  <c r="Q284" i="12"/>
  <c r="U284" i="12"/>
  <c r="F286" i="12"/>
  <c r="G286" i="12"/>
  <c r="M286" i="12" s="1"/>
  <c r="I286" i="12"/>
  <c r="K286" i="12"/>
  <c r="O286" i="12"/>
  <c r="Q286" i="12"/>
  <c r="U286" i="12"/>
  <c r="F288" i="12"/>
  <c r="G288" i="12" s="1"/>
  <c r="M288" i="12" s="1"/>
  <c r="I288" i="12"/>
  <c r="K288" i="12"/>
  <c r="O288" i="12"/>
  <c r="Q288" i="12"/>
  <c r="U288" i="12"/>
  <c r="F290" i="12"/>
  <c r="G290" i="12"/>
  <c r="M290" i="12" s="1"/>
  <c r="I290" i="12"/>
  <c r="K290" i="12"/>
  <c r="O290" i="12"/>
  <c r="Q290" i="12"/>
  <c r="U290" i="12"/>
  <c r="F292" i="12"/>
  <c r="G292" i="12"/>
  <c r="M292" i="12" s="1"/>
  <c r="I292" i="12"/>
  <c r="K292" i="12"/>
  <c r="O292" i="12"/>
  <c r="Q292" i="12"/>
  <c r="U292" i="12"/>
  <c r="F294" i="12"/>
  <c r="G294" i="12" s="1"/>
  <c r="M294" i="12" s="1"/>
  <c r="I294" i="12"/>
  <c r="K294" i="12"/>
  <c r="O294" i="12"/>
  <c r="Q294" i="12"/>
  <c r="U294" i="12"/>
  <c r="F296" i="12"/>
  <c r="G296" i="12"/>
  <c r="M296" i="12" s="1"/>
  <c r="I296" i="12"/>
  <c r="K296" i="12"/>
  <c r="O296" i="12"/>
  <c r="Q296" i="12"/>
  <c r="U296" i="12"/>
  <c r="F298" i="12"/>
  <c r="G298" i="12"/>
  <c r="M298" i="12" s="1"/>
  <c r="I298" i="12"/>
  <c r="K298" i="12"/>
  <c r="O298" i="12"/>
  <c r="Q298" i="12"/>
  <c r="U298" i="12"/>
  <c r="F300" i="12"/>
  <c r="G300" i="12" s="1"/>
  <c r="M300" i="12" s="1"/>
  <c r="I300" i="12"/>
  <c r="K300" i="12"/>
  <c r="O300" i="12"/>
  <c r="Q300" i="12"/>
  <c r="U300" i="12"/>
  <c r="F302" i="12"/>
  <c r="G302" i="12"/>
  <c r="M302" i="12" s="1"/>
  <c r="I302" i="12"/>
  <c r="K302" i="12"/>
  <c r="O302" i="12"/>
  <c r="Q302" i="12"/>
  <c r="U302" i="12"/>
  <c r="F304" i="12"/>
  <c r="G304" i="12" s="1"/>
  <c r="I304" i="12"/>
  <c r="K304" i="12"/>
  <c r="K303" i="12" s="1"/>
  <c r="O304" i="12"/>
  <c r="O303" i="12" s="1"/>
  <c r="Q304" i="12"/>
  <c r="U304" i="12"/>
  <c r="F305" i="12"/>
  <c r="G305" i="12" s="1"/>
  <c r="M305" i="12" s="1"/>
  <c r="I305" i="12"/>
  <c r="I303" i="12" s="1"/>
  <c r="K305" i="12"/>
  <c r="O305" i="12"/>
  <c r="Q305" i="12"/>
  <c r="U305" i="12"/>
  <c r="U303" i="12" s="1"/>
  <c r="F306" i="12"/>
  <c r="G306" i="12"/>
  <c r="M306" i="12" s="1"/>
  <c r="I306" i="12"/>
  <c r="K306" i="12"/>
  <c r="O306" i="12"/>
  <c r="Q306" i="12"/>
  <c r="Q303" i="12" s="1"/>
  <c r="U306" i="12"/>
  <c r="F307" i="12"/>
  <c r="G307" i="12" s="1"/>
  <c r="M307" i="12" s="1"/>
  <c r="I307" i="12"/>
  <c r="K307" i="12"/>
  <c r="O307" i="12"/>
  <c r="Q307" i="12"/>
  <c r="U307" i="12"/>
  <c r="F308" i="12"/>
  <c r="G308" i="12" s="1"/>
  <c r="M308" i="12" s="1"/>
  <c r="I308" i="12"/>
  <c r="K308" i="12"/>
  <c r="O308" i="12"/>
  <c r="Q308" i="12"/>
  <c r="U308" i="12"/>
  <c r="F309" i="12"/>
  <c r="G309" i="12"/>
  <c r="M309" i="12" s="1"/>
  <c r="I309" i="12"/>
  <c r="K309" i="12"/>
  <c r="O309" i="12"/>
  <c r="Q309" i="12"/>
  <c r="U309" i="12"/>
  <c r="F310" i="12"/>
  <c r="G310" i="12" s="1"/>
  <c r="M310" i="12" s="1"/>
  <c r="I310" i="12"/>
  <c r="K310" i="12"/>
  <c r="O310" i="12"/>
  <c r="Q310" i="12"/>
  <c r="U310" i="12"/>
  <c r="F311" i="12"/>
  <c r="G311" i="12" s="1"/>
  <c r="M311" i="12" s="1"/>
  <c r="I311" i="12"/>
  <c r="K311" i="12"/>
  <c r="O311" i="12"/>
  <c r="Q311" i="12"/>
  <c r="U311" i="12"/>
  <c r="F312" i="12"/>
  <c r="G312" i="12"/>
  <c r="M312" i="12" s="1"/>
  <c r="I312" i="12"/>
  <c r="K312" i="12"/>
  <c r="O312" i="12"/>
  <c r="Q312" i="12"/>
  <c r="U312" i="12"/>
  <c r="F313" i="12"/>
  <c r="G313" i="12" s="1"/>
  <c r="M313" i="12" s="1"/>
  <c r="I313" i="12"/>
  <c r="K313" i="12"/>
  <c r="O313" i="12"/>
  <c r="Q313" i="12"/>
  <c r="U313" i="12"/>
  <c r="F314" i="12"/>
  <c r="G314" i="12" s="1"/>
  <c r="M314" i="12" s="1"/>
  <c r="I314" i="12"/>
  <c r="K314" i="12"/>
  <c r="O314" i="12"/>
  <c r="Q314" i="12"/>
  <c r="U314" i="12"/>
  <c r="F315" i="12"/>
  <c r="G315" i="12"/>
  <c r="M315" i="12" s="1"/>
  <c r="I315" i="12"/>
  <c r="K315" i="12"/>
  <c r="O315" i="12"/>
  <c r="Q315" i="12"/>
  <c r="U315" i="12"/>
  <c r="F316" i="12"/>
  <c r="G316" i="12" s="1"/>
  <c r="M316" i="12" s="1"/>
  <c r="I316" i="12"/>
  <c r="K316" i="12"/>
  <c r="O316" i="12"/>
  <c r="Q316" i="12"/>
  <c r="U316" i="12"/>
  <c r="F317" i="12"/>
  <c r="G317" i="12" s="1"/>
  <c r="M317" i="12" s="1"/>
  <c r="I317" i="12"/>
  <c r="K317" i="12"/>
  <c r="O317" i="12"/>
  <c r="Q317" i="12"/>
  <c r="U317" i="12"/>
  <c r="F318" i="12"/>
  <c r="G318" i="12"/>
  <c r="M318" i="12" s="1"/>
  <c r="I318" i="12"/>
  <c r="K318" i="12"/>
  <c r="O318" i="12"/>
  <c r="Q318" i="12"/>
  <c r="U318" i="12"/>
  <c r="F319" i="12"/>
  <c r="G319" i="12" s="1"/>
  <c r="M319" i="12" s="1"/>
  <c r="I319" i="12"/>
  <c r="K319" i="12"/>
  <c r="O319" i="12"/>
  <c r="Q319" i="12"/>
  <c r="U319" i="12"/>
  <c r="F320" i="12"/>
  <c r="G320" i="12" s="1"/>
  <c r="M320" i="12" s="1"/>
  <c r="I320" i="12"/>
  <c r="K320" i="12"/>
  <c r="O320" i="12"/>
  <c r="Q320" i="12"/>
  <c r="U320" i="12"/>
  <c r="F321" i="12"/>
  <c r="G321" i="12"/>
  <c r="M321" i="12" s="1"/>
  <c r="I321" i="12"/>
  <c r="K321" i="12"/>
  <c r="O321" i="12"/>
  <c r="Q321" i="12"/>
  <c r="U321" i="12"/>
  <c r="F322" i="12"/>
  <c r="G322" i="12" s="1"/>
  <c r="M322" i="12" s="1"/>
  <c r="I322" i="12"/>
  <c r="K322" i="12"/>
  <c r="O322" i="12"/>
  <c r="Q322" i="12"/>
  <c r="U322" i="12"/>
  <c r="F323" i="12"/>
  <c r="G323" i="12" s="1"/>
  <c r="M323" i="12" s="1"/>
  <c r="I323" i="12"/>
  <c r="K323" i="12"/>
  <c r="O323" i="12"/>
  <c r="Q323" i="12"/>
  <c r="U323" i="12"/>
  <c r="F324" i="12"/>
  <c r="G324" i="12"/>
  <c r="M324" i="12" s="1"/>
  <c r="I324" i="12"/>
  <c r="K324" i="12"/>
  <c r="O324" i="12"/>
  <c r="Q324" i="12"/>
  <c r="U324" i="12"/>
  <c r="F325" i="12"/>
  <c r="G325" i="12" s="1"/>
  <c r="M325" i="12" s="1"/>
  <c r="I325" i="12"/>
  <c r="K325" i="12"/>
  <c r="O325" i="12"/>
  <c r="Q325" i="12"/>
  <c r="U325" i="12"/>
  <c r="F326" i="12"/>
  <c r="G326" i="12" s="1"/>
  <c r="M326" i="12" s="1"/>
  <c r="I326" i="12"/>
  <c r="K326" i="12"/>
  <c r="O326" i="12"/>
  <c r="Q326" i="12"/>
  <c r="U326" i="12"/>
  <c r="F327" i="12"/>
  <c r="G327" i="12"/>
  <c r="M327" i="12" s="1"/>
  <c r="I327" i="12"/>
  <c r="K327" i="12"/>
  <c r="O327" i="12"/>
  <c r="Q327" i="12"/>
  <c r="U327" i="12"/>
  <c r="F328" i="12"/>
  <c r="G328" i="12" s="1"/>
  <c r="M328" i="12" s="1"/>
  <c r="I328" i="12"/>
  <c r="K328" i="12"/>
  <c r="O328" i="12"/>
  <c r="Q328" i="12"/>
  <c r="U328" i="12"/>
  <c r="F329" i="12"/>
  <c r="G329" i="12" s="1"/>
  <c r="M329" i="12" s="1"/>
  <c r="I329" i="12"/>
  <c r="K329" i="12"/>
  <c r="O329" i="12"/>
  <c r="Q329" i="12"/>
  <c r="U329" i="12"/>
  <c r="F331" i="12"/>
  <c r="G331" i="12"/>
  <c r="M331" i="12" s="1"/>
  <c r="I331" i="12"/>
  <c r="K331" i="12"/>
  <c r="O331" i="12"/>
  <c r="Q331" i="12"/>
  <c r="U331" i="12"/>
  <c r="F332" i="12"/>
  <c r="G332" i="12" s="1"/>
  <c r="M332" i="12" s="1"/>
  <c r="I332" i="12"/>
  <c r="K332" i="12"/>
  <c r="O332" i="12"/>
  <c r="Q332" i="12"/>
  <c r="U332" i="12"/>
  <c r="F333" i="12"/>
  <c r="G333" i="12" s="1"/>
  <c r="M333" i="12" s="1"/>
  <c r="I333" i="12"/>
  <c r="K333" i="12"/>
  <c r="O333" i="12"/>
  <c r="Q333" i="12"/>
  <c r="U333" i="12"/>
  <c r="F334" i="12"/>
  <c r="G334" i="12"/>
  <c r="M334" i="12" s="1"/>
  <c r="I334" i="12"/>
  <c r="K334" i="12"/>
  <c r="O334" i="12"/>
  <c r="Q334" i="12"/>
  <c r="U334" i="12"/>
  <c r="F335" i="12"/>
  <c r="G335" i="12" s="1"/>
  <c r="M335" i="12" s="1"/>
  <c r="I335" i="12"/>
  <c r="K335" i="12"/>
  <c r="O335" i="12"/>
  <c r="Q335" i="12"/>
  <c r="U335" i="12"/>
  <c r="F336" i="12"/>
  <c r="G336" i="12" s="1"/>
  <c r="M336" i="12" s="1"/>
  <c r="I336" i="12"/>
  <c r="K336" i="12"/>
  <c r="O336" i="12"/>
  <c r="Q336" i="12"/>
  <c r="U336" i="12"/>
  <c r="F338" i="12"/>
  <c r="G338" i="12"/>
  <c r="M338" i="12" s="1"/>
  <c r="I338" i="12"/>
  <c r="K338" i="12"/>
  <c r="O338" i="12"/>
  <c r="Q338" i="12"/>
  <c r="U338" i="12"/>
  <c r="F340" i="12"/>
  <c r="G340" i="12" s="1"/>
  <c r="M340" i="12" s="1"/>
  <c r="I340" i="12"/>
  <c r="K340" i="12"/>
  <c r="O340" i="12"/>
  <c r="Q340" i="12"/>
  <c r="U340" i="12"/>
  <c r="F343" i="12"/>
  <c r="G343" i="12" s="1"/>
  <c r="M343" i="12" s="1"/>
  <c r="I343" i="12"/>
  <c r="K343" i="12"/>
  <c r="O343" i="12"/>
  <c r="Q343" i="12"/>
  <c r="U343" i="12"/>
  <c r="F346" i="12"/>
  <c r="G346" i="12"/>
  <c r="M346" i="12" s="1"/>
  <c r="I346" i="12"/>
  <c r="K346" i="12"/>
  <c r="O346" i="12"/>
  <c r="Q346" i="12"/>
  <c r="U346" i="12"/>
  <c r="F347" i="12"/>
  <c r="G347" i="12" s="1"/>
  <c r="M347" i="12" s="1"/>
  <c r="I347" i="12"/>
  <c r="K347" i="12"/>
  <c r="O347" i="12"/>
  <c r="Q347" i="12"/>
  <c r="U347" i="12"/>
  <c r="F348" i="12"/>
  <c r="G348" i="12" s="1"/>
  <c r="M348" i="12" s="1"/>
  <c r="I348" i="12"/>
  <c r="K348" i="12"/>
  <c r="O348" i="12"/>
  <c r="Q348" i="12"/>
  <c r="U348" i="12"/>
  <c r="F349" i="12"/>
  <c r="G349" i="12"/>
  <c r="M349" i="12" s="1"/>
  <c r="I349" i="12"/>
  <c r="K349" i="12"/>
  <c r="O349" i="12"/>
  <c r="Q349" i="12"/>
  <c r="U349" i="12"/>
  <c r="F350" i="12"/>
  <c r="G350" i="12" s="1"/>
  <c r="M350" i="12" s="1"/>
  <c r="I350" i="12"/>
  <c r="K350" i="12"/>
  <c r="O350" i="12"/>
  <c r="Q350" i="12"/>
  <c r="U350" i="12"/>
  <c r="F351" i="12"/>
  <c r="G351" i="12" s="1"/>
  <c r="M351" i="12" s="1"/>
  <c r="I351" i="12"/>
  <c r="K351" i="12"/>
  <c r="O351" i="12"/>
  <c r="Q351" i="12"/>
  <c r="U351" i="12"/>
  <c r="F352" i="12"/>
  <c r="G352" i="12"/>
  <c r="M352" i="12" s="1"/>
  <c r="I352" i="12"/>
  <c r="K352" i="12"/>
  <c r="O352" i="12"/>
  <c r="Q352" i="12"/>
  <c r="U352" i="12"/>
  <c r="F353" i="12"/>
  <c r="G353" i="12" s="1"/>
  <c r="M353" i="12" s="1"/>
  <c r="I353" i="12"/>
  <c r="K353" i="12"/>
  <c r="O353" i="12"/>
  <c r="Q353" i="12"/>
  <c r="U353" i="12"/>
  <c r="F354" i="12"/>
  <c r="G354" i="12" s="1"/>
  <c r="M354" i="12" s="1"/>
  <c r="I354" i="12"/>
  <c r="K354" i="12"/>
  <c r="O354" i="12"/>
  <c r="Q354" i="12"/>
  <c r="U354" i="12"/>
  <c r="F357" i="12"/>
  <c r="G357" i="12"/>
  <c r="M357" i="12" s="1"/>
  <c r="I357" i="12"/>
  <c r="K357" i="12"/>
  <c r="O357" i="12"/>
  <c r="Q357" i="12"/>
  <c r="U357" i="12"/>
  <c r="F358" i="12"/>
  <c r="G358" i="12" s="1"/>
  <c r="M358" i="12" s="1"/>
  <c r="I358" i="12"/>
  <c r="K358" i="12"/>
  <c r="O358" i="12"/>
  <c r="Q358" i="12"/>
  <c r="U358" i="12"/>
  <c r="F361" i="12"/>
  <c r="G361" i="12" s="1"/>
  <c r="M361" i="12" s="1"/>
  <c r="I361" i="12"/>
  <c r="K361" i="12"/>
  <c r="O361" i="12"/>
  <c r="Q361" i="12"/>
  <c r="U361" i="12"/>
  <c r="F362" i="12"/>
  <c r="G362" i="12"/>
  <c r="M362" i="12" s="1"/>
  <c r="I362" i="12"/>
  <c r="K362" i="12"/>
  <c r="O362" i="12"/>
  <c r="Q362" i="12"/>
  <c r="U362" i="12"/>
  <c r="F363" i="12"/>
  <c r="G363" i="12" s="1"/>
  <c r="M363" i="12" s="1"/>
  <c r="I363" i="12"/>
  <c r="K363" i="12"/>
  <c r="O363" i="12"/>
  <c r="Q363" i="12"/>
  <c r="U363" i="12"/>
  <c r="F364" i="12"/>
  <c r="G364" i="12" s="1"/>
  <c r="M364" i="12" s="1"/>
  <c r="I364" i="12"/>
  <c r="K364" i="12"/>
  <c r="O364" i="12"/>
  <c r="Q364" i="12"/>
  <c r="U364" i="12"/>
  <c r="F365" i="12"/>
  <c r="G365" i="12"/>
  <c r="M365" i="12" s="1"/>
  <c r="I365" i="12"/>
  <c r="K365" i="12"/>
  <c r="O365" i="12"/>
  <c r="Q365" i="12"/>
  <c r="U365" i="12"/>
  <c r="F366" i="12"/>
  <c r="G366" i="12" s="1"/>
  <c r="M366" i="12" s="1"/>
  <c r="I366" i="12"/>
  <c r="K366" i="12"/>
  <c r="O366" i="12"/>
  <c r="Q366" i="12"/>
  <c r="U366" i="12"/>
  <c r="F367" i="12"/>
  <c r="G367" i="12" s="1"/>
  <c r="M367" i="12" s="1"/>
  <c r="I367" i="12"/>
  <c r="K367" i="12"/>
  <c r="O367" i="12"/>
  <c r="Q367" i="12"/>
  <c r="U367" i="12"/>
  <c r="F368" i="12"/>
  <c r="G368" i="12"/>
  <c r="M368" i="12" s="1"/>
  <c r="I368" i="12"/>
  <c r="K368" i="12"/>
  <c r="O368" i="12"/>
  <c r="Q368" i="12"/>
  <c r="U368" i="12"/>
  <c r="F369" i="12"/>
  <c r="G369" i="12" s="1"/>
  <c r="M369" i="12" s="1"/>
  <c r="I369" i="12"/>
  <c r="K369" i="12"/>
  <c r="O369" i="12"/>
  <c r="Q369" i="12"/>
  <c r="U369" i="12"/>
  <c r="F370" i="12"/>
  <c r="G370" i="12" s="1"/>
  <c r="M370" i="12" s="1"/>
  <c r="I370" i="12"/>
  <c r="K370" i="12"/>
  <c r="O370" i="12"/>
  <c r="Q370" i="12"/>
  <c r="U370" i="12"/>
  <c r="F371" i="12"/>
  <c r="G371" i="12"/>
  <c r="M371" i="12" s="1"/>
  <c r="I371" i="12"/>
  <c r="K371" i="12"/>
  <c r="O371" i="12"/>
  <c r="Q371" i="12"/>
  <c r="U371" i="12"/>
  <c r="F372" i="12"/>
  <c r="G372" i="12" s="1"/>
  <c r="M372" i="12" s="1"/>
  <c r="I372" i="12"/>
  <c r="K372" i="12"/>
  <c r="O372" i="12"/>
  <c r="Q372" i="12"/>
  <c r="U372" i="12"/>
  <c r="F373" i="12"/>
  <c r="G373" i="12" s="1"/>
  <c r="M373" i="12" s="1"/>
  <c r="I373" i="12"/>
  <c r="K373" i="12"/>
  <c r="O373" i="12"/>
  <c r="Q373" i="12"/>
  <c r="U373" i="12"/>
  <c r="F374" i="12"/>
  <c r="G374" i="12"/>
  <c r="M374" i="12" s="1"/>
  <c r="I374" i="12"/>
  <c r="K374" i="12"/>
  <c r="O374" i="12"/>
  <c r="Q374" i="12"/>
  <c r="U374" i="12"/>
  <c r="F375" i="12"/>
  <c r="G375" i="12" s="1"/>
  <c r="M375" i="12" s="1"/>
  <c r="I375" i="12"/>
  <c r="K375" i="12"/>
  <c r="O375" i="12"/>
  <c r="Q375" i="12"/>
  <c r="U375" i="12"/>
  <c r="F376" i="12"/>
  <c r="G376" i="12" s="1"/>
  <c r="M376" i="12" s="1"/>
  <c r="I376" i="12"/>
  <c r="K376" i="12"/>
  <c r="O376" i="12"/>
  <c r="Q376" i="12"/>
  <c r="U376" i="12"/>
  <c r="F377" i="12"/>
  <c r="G377" i="12"/>
  <c r="M377" i="12" s="1"/>
  <c r="I377" i="12"/>
  <c r="K377" i="12"/>
  <c r="O377" i="12"/>
  <c r="Q377" i="12"/>
  <c r="U377" i="12"/>
  <c r="F378" i="12"/>
  <c r="G378" i="12" s="1"/>
  <c r="M378" i="12" s="1"/>
  <c r="I378" i="12"/>
  <c r="K378" i="12"/>
  <c r="O378" i="12"/>
  <c r="Q378" i="12"/>
  <c r="U378" i="12"/>
  <c r="F380" i="12"/>
  <c r="G380" i="12" s="1"/>
  <c r="I380" i="12"/>
  <c r="I379" i="12" s="1"/>
  <c r="K380" i="12"/>
  <c r="O380" i="12"/>
  <c r="Q380" i="12"/>
  <c r="Q379" i="12" s="1"/>
  <c r="U380" i="12"/>
  <c r="U379" i="12" s="1"/>
  <c r="F381" i="12"/>
  <c r="G381" i="12"/>
  <c r="M381" i="12" s="1"/>
  <c r="I381" i="12"/>
  <c r="K381" i="12"/>
  <c r="O381" i="12"/>
  <c r="Q381" i="12"/>
  <c r="U381" i="12"/>
  <c r="F382" i="12"/>
  <c r="G382" i="12"/>
  <c r="M382" i="12" s="1"/>
  <c r="I382" i="12"/>
  <c r="K382" i="12"/>
  <c r="K379" i="12" s="1"/>
  <c r="O382" i="12"/>
  <c r="O379" i="12" s="1"/>
  <c r="Q382" i="12"/>
  <c r="U382" i="12"/>
  <c r="K383" i="12"/>
  <c r="F384" i="12"/>
  <c r="G384" i="12" s="1"/>
  <c r="I384" i="12"/>
  <c r="I383" i="12" s="1"/>
  <c r="K384" i="12"/>
  <c r="O384" i="12"/>
  <c r="O383" i="12" s="1"/>
  <c r="Q384" i="12"/>
  <c r="U384" i="12"/>
  <c r="U383" i="12" s="1"/>
  <c r="F385" i="12"/>
  <c r="G385" i="12" s="1"/>
  <c r="M385" i="12" s="1"/>
  <c r="I385" i="12"/>
  <c r="K385" i="12"/>
  <c r="O385" i="12"/>
  <c r="Q385" i="12"/>
  <c r="Q383" i="12" s="1"/>
  <c r="U385" i="12"/>
  <c r="F387" i="12"/>
  <c r="G387" i="12"/>
  <c r="G386" i="12" s="1"/>
  <c r="I387" i="12"/>
  <c r="K387" i="12"/>
  <c r="K386" i="12" s="1"/>
  <c r="O387" i="12"/>
  <c r="Q387" i="12"/>
  <c r="Q386" i="12" s="1"/>
  <c r="U387" i="12"/>
  <c r="F388" i="12"/>
  <c r="G388" i="12" s="1"/>
  <c r="M388" i="12" s="1"/>
  <c r="I388" i="12"/>
  <c r="K388" i="12"/>
  <c r="O388" i="12"/>
  <c r="O386" i="12" s="1"/>
  <c r="Q388" i="12"/>
  <c r="U388" i="12"/>
  <c r="U386" i="12" s="1"/>
  <c r="F389" i="12"/>
  <c r="G389" i="12" s="1"/>
  <c r="M389" i="12" s="1"/>
  <c r="I389" i="12"/>
  <c r="I386" i="12" s="1"/>
  <c r="K389" i="12"/>
  <c r="O389" i="12"/>
  <c r="Q389" i="12"/>
  <c r="U389" i="12"/>
  <c r="F390" i="12"/>
  <c r="G390" i="12"/>
  <c r="M390" i="12" s="1"/>
  <c r="I390" i="12"/>
  <c r="K390" i="12"/>
  <c r="O390" i="12"/>
  <c r="Q390" i="12"/>
  <c r="U390" i="12"/>
  <c r="F391" i="12"/>
  <c r="G391" i="12" s="1"/>
  <c r="M391" i="12" s="1"/>
  <c r="I391" i="12"/>
  <c r="K391" i="12"/>
  <c r="O391" i="12"/>
  <c r="Q391" i="12"/>
  <c r="U391" i="12"/>
  <c r="F392" i="12"/>
  <c r="G392" i="12"/>
  <c r="I392" i="12"/>
  <c r="K392" i="12"/>
  <c r="M392" i="12"/>
  <c r="O392" i="12"/>
  <c r="Q392" i="12"/>
  <c r="U392" i="12"/>
  <c r="F393" i="12"/>
  <c r="G393" i="12"/>
  <c r="M393" i="12" s="1"/>
  <c r="I393" i="12"/>
  <c r="K393" i="12"/>
  <c r="O393" i="12"/>
  <c r="Q393" i="12"/>
  <c r="U393" i="12"/>
  <c r="F395" i="12"/>
  <c r="G395" i="12" s="1"/>
  <c r="I395" i="12"/>
  <c r="K395" i="12"/>
  <c r="K394" i="12" s="1"/>
  <c r="O395" i="12"/>
  <c r="O394" i="12" s="1"/>
  <c r="Q395" i="12"/>
  <c r="U395" i="12"/>
  <c r="F396" i="12"/>
  <c r="G396" i="12" s="1"/>
  <c r="M396" i="12" s="1"/>
  <c r="I396" i="12"/>
  <c r="I394" i="12" s="1"/>
  <c r="K396" i="12"/>
  <c r="O396" i="12"/>
  <c r="Q396" i="12"/>
  <c r="U396" i="12"/>
  <c r="U394" i="12" s="1"/>
  <c r="F397" i="12"/>
  <c r="G397" i="12"/>
  <c r="M397" i="12" s="1"/>
  <c r="I397" i="12"/>
  <c r="K397" i="12"/>
  <c r="O397" i="12"/>
  <c r="Q397" i="12"/>
  <c r="Q394" i="12" s="1"/>
  <c r="U397" i="12"/>
  <c r="F399" i="12"/>
  <c r="G399" i="12"/>
  <c r="M399" i="12" s="1"/>
  <c r="I399" i="12"/>
  <c r="I398" i="12" s="1"/>
  <c r="K399" i="12"/>
  <c r="K398" i="12" s="1"/>
  <c r="O399" i="12"/>
  <c r="O398" i="12" s="1"/>
  <c r="Q399" i="12"/>
  <c r="U399" i="12"/>
  <c r="F401" i="12"/>
  <c r="G401" i="12" s="1"/>
  <c r="I401" i="12"/>
  <c r="K401" i="12"/>
  <c r="O401" i="12"/>
  <c r="Q401" i="12"/>
  <c r="U401" i="12"/>
  <c r="U398" i="12" s="1"/>
  <c r="F402" i="12"/>
  <c r="G402" i="12"/>
  <c r="M402" i="12" s="1"/>
  <c r="I402" i="12"/>
  <c r="K402" i="12"/>
  <c r="O402" i="12"/>
  <c r="Q402" i="12"/>
  <c r="Q398" i="12" s="1"/>
  <c r="U402" i="12"/>
  <c r="F403" i="12"/>
  <c r="G403" i="12"/>
  <c r="M403" i="12" s="1"/>
  <c r="I403" i="12"/>
  <c r="K403" i="12"/>
  <c r="O403" i="12"/>
  <c r="Q403" i="12"/>
  <c r="U403" i="12"/>
  <c r="F404" i="12"/>
  <c r="G404" i="12" s="1"/>
  <c r="M404" i="12" s="1"/>
  <c r="I404" i="12"/>
  <c r="K404" i="12"/>
  <c r="O404" i="12"/>
  <c r="Q404" i="12"/>
  <c r="U404" i="12"/>
  <c r="F405" i="12"/>
  <c r="G405" i="12"/>
  <c r="M405" i="12" s="1"/>
  <c r="I405" i="12"/>
  <c r="K405" i="12"/>
  <c r="O405" i="12"/>
  <c r="Q405" i="12"/>
  <c r="U405" i="12"/>
  <c r="F406" i="12"/>
  <c r="G406" i="12"/>
  <c r="M406" i="12" s="1"/>
  <c r="I406" i="12"/>
  <c r="K406" i="12"/>
  <c r="O406" i="12"/>
  <c r="Q406" i="12"/>
  <c r="U406" i="12"/>
  <c r="F407" i="12"/>
  <c r="G407" i="12" s="1"/>
  <c r="M407" i="12" s="1"/>
  <c r="I407" i="12"/>
  <c r="K407" i="12"/>
  <c r="O407" i="12"/>
  <c r="Q407" i="12"/>
  <c r="U407" i="12"/>
  <c r="F408" i="12"/>
  <c r="G408" i="12"/>
  <c r="M408" i="12" s="1"/>
  <c r="I408" i="12"/>
  <c r="K408" i="12"/>
  <c r="O408" i="12"/>
  <c r="Q408" i="12"/>
  <c r="U408" i="12"/>
  <c r="F409" i="12"/>
  <c r="G409" i="12"/>
  <c r="M409" i="12" s="1"/>
  <c r="I409" i="12"/>
  <c r="K409" i="12"/>
  <c r="O409" i="12"/>
  <c r="Q409" i="12"/>
  <c r="U409" i="12"/>
  <c r="I20" i="1"/>
  <c r="I19" i="1"/>
  <c r="I18" i="1"/>
  <c r="I17" i="1"/>
  <c r="I16" i="1"/>
  <c r="AZ43" i="1"/>
  <c r="G27" i="1"/>
  <c r="F40" i="1"/>
  <c r="G23" i="1" s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J23" i="1"/>
  <c r="J24" i="1"/>
  <c r="J25" i="1"/>
  <c r="J27" i="1"/>
  <c r="E24" i="1"/>
  <c r="E26" i="1"/>
  <c r="I65" i="1" l="1"/>
  <c r="G28" i="1"/>
  <c r="G24" i="1"/>
  <c r="G29" i="1" s="1"/>
  <c r="M256" i="12"/>
  <c r="M120" i="12"/>
  <c r="M119" i="12" s="1"/>
  <c r="G119" i="12"/>
  <c r="M56" i="12"/>
  <c r="M55" i="12" s="1"/>
  <c r="G55" i="12"/>
  <c r="M304" i="12"/>
  <c r="M303" i="12" s="1"/>
  <c r="G303" i="12"/>
  <c r="M264" i="12"/>
  <c r="M261" i="12" s="1"/>
  <c r="G261" i="12"/>
  <c r="M239" i="12"/>
  <c r="M34" i="12"/>
  <c r="G31" i="12"/>
  <c r="G398" i="12"/>
  <c r="M401" i="12"/>
  <c r="M398" i="12" s="1"/>
  <c r="M380" i="12"/>
  <c r="M379" i="12" s="1"/>
  <c r="G379" i="12"/>
  <c r="M384" i="12"/>
  <c r="M383" i="12" s="1"/>
  <c r="G383" i="12"/>
  <c r="M241" i="12"/>
  <c r="G239" i="12"/>
  <c r="M31" i="12"/>
  <c r="M395" i="12"/>
  <c r="M394" i="12" s="1"/>
  <c r="G394" i="12"/>
  <c r="M210" i="12"/>
  <c r="M209" i="12" s="1"/>
  <c r="G209" i="12"/>
  <c r="M29" i="12"/>
  <c r="M28" i="12" s="1"/>
  <c r="G28" i="12"/>
  <c r="M387" i="12"/>
  <c r="M386" i="12" s="1"/>
  <c r="M9" i="12"/>
  <c r="M8" i="12" s="1"/>
  <c r="G256" i="12"/>
  <c r="I21" i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4D9F7B20-125C-4463-93D9-A4F913E7A2BA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DEBA031B-DE51-4A55-ADB7-18ABAFC3AD73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B7C005EB-FA9A-4A27-BEB6-D9E26A912C0D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FEFDEC01-BB74-4B50-8E71-65B76CD5BBD6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C19AB810-A41E-4200-827A-AFAEB0A7AD1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9DE98D7D-FCBB-4897-AC33-5B8EC701DA8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<sst xmlns="http://schemas.openxmlformats.org/spreadsheetml/2006/main" count="1583" uniqueCount="777">
  <si>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</si>
  <si>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</si>
  <si>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</si>
  <si>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</si>
  <si>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</si>
  <si>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</si>
  <si>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</si>
  <si>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</si>
  <si>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</si>
  <si>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</si>
  <si>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</si>
  <si>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</si>
  <si>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</si>
  <si>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</si>
  <si>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</si>
  <si>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</si>
  <si>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</si>
  <si>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</si>
  <si>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</si>
  <si>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</si>
  <si>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</si>
  <si>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</si>
  <si>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</si>
  <si>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</si>
  <si>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</si>
  <si>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</si>
  <si>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</si>
  <si>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</si>
  <si>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</si>
  <si>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</si>
  <si>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</si>
  <si>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</si>
  <si>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</si>
  <si>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</si>
  <si>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</si>
  <si>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</si>
  <si>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</si>
  <si>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</si>
  <si>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</si>
  <si>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</si>
  <si>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</si>
  <si>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</si>
  <si>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</si>
  <si>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Chrudim</t>
  </si>
  <si>
    <t>Rozpočet:</t>
  </si>
  <si>
    <t>Misto</t>
  </si>
  <si>
    <t>Snížení energetické náročnosti budovy MŠ Strojařů - Hospodářský objekt SO-01 K+V</t>
  </si>
  <si>
    <t>Město Chrudim</t>
  </si>
  <si>
    <t>Resselovo náměstí 77</t>
  </si>
  <si>
    <t>537 16</t>
  </si>
  <si>
    <t>00270211</t>
  </si>
  <si>
    <t>Rozpočet</t>
  </si>
  <si>
    <t>Celkem za stavbu</t>
  </si>
  <si>
    <t>CZK</t>
  </si>
  <si>
    <t>Technické specifikace zařízení strojovny viz Technická zpráva.</t>
  </si>
  <si>
    <t>Rozpočet bez dešťové kanalizace.</t>
  </si>
  <si>
    <t>Rekapitulace dílů</t>
  </si>
  <si>
    <t>Typ dílu</t>
  </si>
  <si>
    <t>4</t>
  </si>
  <si>
    <t>Vodorovné konstrukce</t>
  </si>
  <si>
    <t>89</t>
  </si>
  <si>
    <t>Ostatní konstrukce na trub.ved</t>
  </si>
  <si>
    <t>97</t>
  </si>
  <si>
    <t>Prorážení otvorů ZTI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</si>
  <si>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</si>
  <si>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</si>
  <si>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</si>
  <si>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</si>
  <si>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</si>
  <si>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</si>
  <si>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</si>
  <si>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</si>
  <si>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VN</t>
  </si>
  <si>
    <t>713-1</t>
  </si>
  <si>
    <t>Izolace ZTI</t>
  </si>
  <si>
    <t>721-1</t>
  </si>
  <si>
    <t>Venkovní kanalizace</t>
  </si>
  <si>
    <t>721-DMTŽ</t>
  </si>
  <si>
    <t>Vnitřní kanalizace - demontáže</t>
  </si>
  <si>
    <t>722-DMTŽ</t>
  </si>
  <si>
    <t>Demontáž vnitřního vodovodu</t>
  </si>
  <si>
    <t>725-DMTŽ</t>
  </si>
  <si>
    <t>Demontáž zařizovacích předmětů</t>
  </si>
  <si>
    <t>732-DMTŽ</t>
  </si>
  <si>
    <t>Demontáž strojovny</t>
  </si>
  <si>
    <t>827-2</t>
  </si>
  <si>
    <t>Venkovní vodovod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</si>
  <si>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</si>
  <si>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</si>
  <si>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</si>
  <si>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</si>
  <si>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</si>
  <si>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</si>
  <si>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</si>
  <si>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</si>
  <si>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</si>
  <si>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</si>
  <si>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</si>
  <si>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</si>
  <si>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</si>
  <si>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</si>
  <si>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</si>
  <si>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</si>
  <si>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</si>
  <si>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</si>
  <si>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</si>
  <si>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</si>
  <si>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</si>
  <si>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</si>
  <si>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</si>
  <si>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</si>
  <si>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</si>
  <si>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</si>
  <si>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</si>
  <si>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</si>
  <si>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451541111R00</t>
  </si>
  <si>
    <t>Lože pod potrubí ze štěrkodrtě 0 - 63 mm</t>
  </si>
  <si>
    <t>m3</t>
  </si>
  <si>
    <t>POL1_0</t>
  </si>
  <si>
    <t>venkovní kanalizace:12,46</t>
  </si>
  <si>
    <t>VV</t>
  </si>
  <si>
    <t>vnitřní kanalizace:4,1+0,67</t>
  </si>
  <si>
    <t>venkovní vodovod:1,77</t>
  </si>
  <si>
    <t>175101101RT2</t>
  </si>
  <si>
    <t>Obsyp potrubí bez prohození sypaniny, s dodáním štěrkopísku frakce 0 - 22 mm</t>
  </si>
  <si>
    <t>venkovní kanalizace:57,28</t>
  </si>
  <si>
    <t>vnitřní kanalizace:16,19+2,84</t>
  </si>
  <si>
    <t>venkovní vodovod:6,6</t>
  </si>
  <si>
    <t>452311131R00</t>
  </si>
  <si>
    <t>Desky podkladní pod potrubí z betonu C 12/15</t>
  </si>
  <si>
    <t>lapol:1,65*1,35*0,15</t>
  </si>
  <si>
    <t>452351101R00</t>
  </si>
  <si>
    <t>Bednění desek nebo sedlových loží pod potrubí</t>
  </si>
  <si>
    <t>m2</t>
  </si>
  <si>
    <t>lapol:2*(1,85+1,55)*0,15</t>
  </si>
  <si>
    <t>452361111R00</t>
  </si>
  <si>
    <t>Výztuž podklad. desek z betonářské oceli 10216(E)</t>
  </si>
  <si>
    <t>t</t>
  </si>
  <si>
    <t>lapol:1,65*1,35*3,03/1000</t>
  </si>
  <si>
    <t>271570010RAB</t>
  </si>
  <si>
    <t>Polštář hutněný pod základy, ze štěrkopísku tloušťky 15 cm</t>
  </si>
  <si>
    <t>1,85*1,55</t>
  </si>
  <si>
    <t>271570010RAC</t>
  </si>
  <si>
    <t>Polštář hutněný pod základy, ze štěrkopísku tloušťky 18 cm</t>
  </si>
  <si>
    <t>4,2*6</t>
  </si>
  <si>
    <t>141700106R00</t>
  </si>
  <si>
    <t>Protlak neřízený z trub D 200 mm v hor.1 - 4, vč. ochr. tr.</t>
  </si>
  <si>
    <t>m</t>
  </si>
  <si>
    <t>LT1</t>
  </si>
  <si>
    <t>Betonový lapák tuků pro 200 jídel denně, podrobnosti viz Technická zpráva</t>
  </si>
  <si>
    <t>ks</t>
  </si>
  <si>
    <t>Auto jeřáb</t>
  </si>
  <si>
    <t>Osazení lapáku tuků</t>
  </si>
  <si>
    <t>hod</t>
  </si>
  <si>
    <t>974031142R00</t>
  </si>
  <si>
    <t>Vysekání rýh ve zdi cihelné 7 x 7 cm</t>
  </si>
  <si>
    <t>vodovod:2,7+2,8+1,2+2-0,5</t>
  </si>
  <si>
    <t>974031143R00</t>
  </si>
  <si>
    <t>Vysekání rýh ve zdi cihelné 7 x 10 cm</t>
  </si>
  <si>
    <t>vodovod:7,5+1,1+1,9+0,6+1,2+6,8+2,5+3,5+1,2+1,4+0,6</t>
  </si>
  <si>
    <t>974031144R00</t>
  </si>
  <si>
    <t>Vysekání rýh ve zdi cihelné 7 x 15 cm</t>
  </si>
  <si>
    <t>vodovod:1,1+3,6</t>
  </si>
  <si>
    <t>974031164R00</t>
  </si>
  <si>
    <t>Vysekání rýh ve zdi cihelné 15 x 15 cm</t>
  </si>
  <si>
    <t>kanalizace:4*4,2+4,7+3,5-4</t>
  </si>
  <si>
    <t>971033231R00</t>
  </si>
  <si>
    <t>Vybourání otv. zeď cihel. 0,0225 m2, tl. 15cm, MVC</t>
  </si>
  <si>
    <t>kus</t>
  </si>
  <si>
    <t>971033241R00</t>
  </si>
  <si>
    <t>Vybourání otv. zeď cihel. 0,0225 m2, tl. 30cm, MVC</t>
  </si>
  <si>
    <t>971033251R00</t>
  </si>
  <si>
    <t>Vybourání otv. zeď cihel. 0,0225 m2, tl. 45cm, MVC</t>
  </si>
  <si>
    <t>970051060R00</t>
  </si>
  <si>
    <t>Vrtání jádrové do ŽB do D 60 mm, prostup stropem nebo střechou</t>
  </si>
  <si>
    <t>8*0,25</t>
  </si>
  <si>
    <t>970051080R00</t>
  </si>
  <si>
    <t>Vrtání jádrové do ŽB do D 80 mm, prostup stropem nebo střechou</t>
  </si>
  <si>
    <t>4*0,25</t>
  </si>
  <si>
    <t>979087311R00</t>
  </si>
  <si>
    <t>Vodorovné přemístění suti nošením do 10 m</t>
  </si>
  <si>
    <t>979087391R00</t>
  </si>
  <si>
    <t>Příplatek za nošení suti každých dalších 10 m</t>
  </si>
  <si>
    <t>979088212R00</t>
  </si>
  <si>
    <t>Nakládání suti na dopr.prostředky</t>
  </si>
  <si>
    <t>979081111R00</t>
  </si>
  <si>
    <t>Odvoz suti a vybour. hmot na skládku do 1 km</t>
  </si>
  <si>
    <t>979081121R00</t>
  </si>
  <si>
    <t>Příplatek k odvozu za každý další 1 km</t>
  </si>
  <si>
    <t>17*1,67367</t>
  </si>
  <si>
    <t>979093111R00</t>
  </si>
  <si>
    <t>Uložení suti na skládku bez zhutnění</t>
  </si>
  <si>
    <t>979990101R00</t>
  </si>
  <si>
    <t>Poplatek za sklád.suti-směs bet.a cihel do 30x30cm</t>
  </si>
  <si>
    <t>721176101R00</t>
  </si>
  <si>
    <t>Potrubí HT připojovací D 32 x 1,8 mm</t>
  </si>
  <si>
    <t>(1,7+1,5)*1,05</t>
  </si>
  <si>
    <t>721176102R00</t>
  </si>
  <si>
    <t>Potrubí HT připojovací D 40 x 1,8 mm</t>
  </si>
  <si>
    <t>(3,3+0,5+0,5)*1,05</t>
  </si>
  <si>
    <t>721176103R00</t>
  </si>
  <si>
    <t>Potrubí HT připojovací D 50 x 1,8 mm</t>
  </si>
  <si>
    <t>3,5*1,05</t>
  </si>
  <si>
    <t>721176105R00</t>
  </si>
  <si>
    <t>Potrubí HT připojovací D 110 x 2,7 mm</t>
  </si>
  <si>
    <t>(1+0,5+0,5+0,5)*1,05</t>
  </si>
  <si>
    <t>721176113R00</t>
  </si>
  <si>
    <t>Potrubí HT odpadní svislé D 32 x 1,8 mm</t>
  </si>
  <si>
    <t>1,1*1,05</t>
  </si>
  <si>
    <t>Potrubí HT odpadní svislé D 40 x 1,8 mm</t>
  </si>
  <si>
    <t>(3,6+1,1+1,1+1,6+0,5+1)*1,05</t>
  </si>
  <si>
    <t>Potrubí HT odpadní svislé D 50 x 1,8 mm</t>
  </si>
  <si>
    <t>(1,1+0,6+2,6+2,6+0,8+1,6+1,4+2)*1,05</t>
  </si>
  <si>
    <t>721176114R00</t>
  </si>
  <si>
    <t>Potrubí HT odpadní svislé D 75 x 1,9 mm</t>
  </si>
  <si>
    <t>(2,6+3*0,5)*1,05</t>
  </si>
  <si>
    <t>721176115R00</t>
  </si>
  <si>
    <t>Potrubí HT odpadní svislé D 110 x 2,7 mm</t>
  </si>
  <si>
    <t>(3,6+2,6+0,4+3,1+1,3+1,1+0,5)*1,05</t>
  </si>
  <si>
    <t>721176134R00</t>
  </si>
  <si>
    <t>Potrubí HT svodné (ležaté) zavěšené D 50 x 1,9 mm</t>
  </si>
  <si>
    <t>3,2*1,05</t>
  </si>
  <si>
    <t>Potrubí HT svodné (ležaté) zavěšené D 75 x 1,9 mm</t>
  </si>
  <si>
    <t>(1,2+5,4+0,9+0,6+0,5+3,7+5,9+2,8+0,5+1)*1,05</t>
  </si>
  <si>
    <t>721176135R00</t>
  </si>
  <si>
    <t>Potrubí HT svodné (ležaté) zavěšené D 110 x 2,7 mm</t>
  </si>
  <si>
    <t>(0,9+0,7+3+1,5)*1,05</t>
  </si>
  <si>
    <t>721176136R00</t>
  </si>
  <si>
    <t>Potrubí HT svodné (ležaté) zavěšené D 125 x 3,1 mm</t>
  </si>
  <si>
    <t>2,6*1,05</t>
  </si>
  <si>
    <t>721176124R00</t>
  </si>
  <si>
    <t>Potrubí HT svodné (ležaté) v zemi D 50 x 1,9 mm</t>
  </si>
  <si>
    <t>2,1*1,05</t>
  </si>
  <si>
    <t>Potrubí HT svodné (ležaté) v zemi D 75 x 1,9 mm</t>
  </si>
  <si>
    <t>1*1,05</t>
  </si>
  <si>
    <t>721176125R00</t>
  </si>
  <si>
    <t>Potrubí HT svodné (ležaté) v zemi D 110 x 2,7 mm</t>
  </si>
  <si>
    <t>4*1,05</t>
  </si>
  <si>
    <t>721176126R00</t>
  </si>
  <si>
    <t>Potrubí HT svodné (ležaté) v zemi DN 125 x 3,1 mm</t>
  </si>
  <si>
    <t>0,7*1,05</t>
  </si>
  <si>
    <t>721176127R00</t>
  </si>
  <si>
    <t>Potrubí HT svodné (ležaté) v zemi D 160 x 3,9 mm</t>
  </si>
  <si>
    <t>0,9*1,05</t>
  </si>
  <si>
    <t>721176223R00</t>
  </si>
  <si>
    <t>Potrubí KG svodné (ležaté) v zemi D 125 x 3,2 mm</t>
  </si>
  <si>
    <t>(4+4+5,7+1,7+2,4+1,9+0,8+2,2+0,8+0,4+10,6+4,9+12)*1,05</t>
  </si>
  <si>
    <t>odpočet dešťové kanalizace:-1*22,701</t>
  </si>
  <si>
    <t>286139912R</t>
  </si>
  <si>
    <t>Trubka drenážní PE-HD DN 125, bez perforace</t>
  </si>
  <si>
    <t>POL3_0</t>
  </si>
  <si>
    <t>212753216R00</t>
  </si>
  <si>
    <t>Montáž tuhé drenáž. trubky do rýhy DN 160,bez lože</t>
  </si>
  <si>
    <t>721194103R00</t>
  </si>
  <si>
    <t>Vyvedení odpadních výpustek D 32 x 1,8</t>
  </si>
  <si>
    <t>721194104R00</t>
  </si>
  <si>
    <t>Vyvedení odpadních výpustek D 40 x 1,8</t>
  </si>
  <si>
    <t>721194105R00</t>
  </si>
  <si>
    <t>Vyvedení odpadních výpustek D 50 x 1,8</t>
  </si>
  <si>
    <t>721194107R00</t>
  </si>
  <si>
    <t>Vyvedení odpadních výpustek D 75 x 1,9</t>
  </si>
  <si>
    <t>721194109R00</t>
  </si>
  <si>
    <t>Vyvedení odpadních výpustek D 110 x 2,3</t>
  </si>
  <si>
    <t>55162530R</t>
  </si>
  <si>
    <t>Izol. souprava pro potr prostupy DN110</t>
  </si>
  <si>
    <t>55162531R</t>
  </si>
  <si>
    <t>Izol. souprava pro potr prostupy DN125</t>
  </si>
  <si>
    <t>Izol. souprava pro potr prostupy DN160</t>
  </si>
  <si>
    <t>721290111R00</t>
  </si>
  <si>
    <t>Zkouška těsnosti kanalizace vodou DN 125</t>
  </si>
  <si>
    <t>3,2+4,3+3,5+2,5</t>
  </si>
  <si>
    <t>8,9+12,7+4,1+12,6+1,1</t>
  </si>
  <si>
    <t>21,2+51,4+12</t>
  </si>
  <si>
    <t>3,2+22,5+6,1+2,6</t>
  </si>
  <si>
    <t>25+5+10,5</t>
  </si>
  <si>
    <t>2,1+0,7+4+1</t>
  </si>
  <si>
    <t>odpočet dešťové kanalizace:-109,54</t>
  </si>
  <si>
    <t>721223420RT2</t>
  </si>
  <si>
    <t>Vpusť podlahová se zápach.uzávěr, PV5 - detail viz technická zpráva</t>
  </si>
  <si>
    <t>552319000R</t>
  </si>
  <si>
    <t>Nerezová podlahová vpust 200x200 mm pochozí rošt, PV1 - detail viz technická zpráva</t>
  </si>
  <si>
    <t>Nerezová podlahová vpust 350x350 mm pochozí rošt, PV2 - detail viz technická zpráva</t>
  </si>
  <si>
    <t>552319001R</t>
  </si>
  <si>
    <t>Nerezová podlahová vpust 500x500 mm pochozí rošt, PV3 - detail viz technická zpráva</t>
  </si>
  <si>
    <t>552319002R</t>
  </si>
  <si>
    <t>Nerezová podlahová vpust 1500x450 mm pochozí rošt, PV4 - detail viz technická zpráva</t>
  </si>
  <si>
    <t>998721101R00</t>
  </si>
  <si>
    <t>Přesun hmot pro vnitřní kanalizaci, výšky do 6 m</t>
  </si>
  <si>
    <t>722172611R00</t>
  </si>
  <si>
    <t>Potrubí z PPR studená, D 20x2,3 mm</t>
  </si>
  <si>
    <t>59,5*1,09</t>
  </si>
  <si>
    <t>722172612R00</t>
  </si>
  <si>
    <t>Potrubí z PPR studená, D 25x2,8 mm</t>
  </si>
  <si>
    <t>30,5*1,09</t>
  </si>
  <si>
    <t>722172613R00</t>
  </si>
  <si>
    <t>Potrubí z PPR studená, D 32x3,0 mm</t>
  </si>
  <si>
    <t>16,5*1,09</t>
  </si>
  <si>
    <t>722172614R00</t>
  </si>
  <si>
    <t>Potrubí z PPR studená, D 40x3,7 mm</t>
  </si>
  <si>
    <t>9*1,09</t>
  </si>
  <si>
    <t>722172615R00</t>
  </si>
  <si>
    <t>Potrubí z PPR studená, D 50x4,6 mm</t>
  </si>
  <si>
    <t>1*1,09</t>
  </si>
  <si>
    <t>722172616R00</t>
  </si>
  <si>
    <t>Potrubí z PPR studená, D 63x5,8 mm</t>
  </si>
  <si>
    <t>6,5*1,09</t>
  </si>
  <si>
    <t>Potrubí z PPR teplá, D 20x2,8 mm</t>
  </si>
  <si>
    <t>47*1,09</t>
  </si>
  <si>
    <t>Potrubí z PPR teplá, D 25x3,5 mm</t>
  </si>
  <si>
    <t>28*1,09</t>
  </si>
  <si>
    <t xml:space="preserve">Potrubí z PPR teplá, D 40x5,6 mm </t>
  </si>
  <si>
    <t>12*1,09</t>
  </si>
  <si>
    <t xml:space="preserve">Potrubí z PPR teplá, D 50x6,9 mm </t>
  </si>
  <si>
    <t>22,5*1,09</t>
  </si>
  <si>
    <t>Potrubí z PPR teplá, D 63x8,7 mm</t>
  </si>
  <si>
    <t>8,5*1,09</t>
  </si>
  <si>
    <t>Potrubí z PPR cirkulace, D 20x2,8 mm</t>
  </si>
  <si>
    <t>6,1*1,09</t>
  </si>
  <si>
    <t>Potrubí z PPR cirkulace, D 25x3,5 mm</t>
  </si>
  <si>
    <t>3*1,09</t>
  </si>
  <si>
    <t>Potrubí z PPR cirkulace, D 32x4,5 mm</t>
  </si>
  <si>
    <t>11,5*1,09</t>
  </si>
  <si>
    <t xml:space="preserve">Potrubí z PPR cirkulace, D 40x5,6 mm </t>
  </si>
  <si>
    <t>26*1,09</t>
  </si>
  <si>
    <t>733151215R00</t>
  </si>
  <si>
    <t>Potrubí ocel. vně pozink. D 28x1,5 mm</t>
  </si>
  <si>
    <t>2,5*1,03</t>
  </si>
  <si>
    <t>733151216R00</t>
  </si>
  <si>
    <t>Potrubí ocel. vně pozink. D 35x1,5 mm</t>
  </si>
  <si>
    <t>3*1,03</t>
  </si>
  <si>
    <t>733151217R00</t>
  </si>
  <si>
    <t>Potrubí ocel. vně pozink. D 42x1,5 mm</t>
  </si>
  <si>
    <t>22*1,03</t>
  </si>
  <si>
    <t>733151218R00</t>
  </si>
  <si>
    <t>Potrubí ocel. vně pozink. D 54x1,5 mm</t>
  </si>
  <si>
    <t>14,5*1,03</t>
  </si>
  <si>
    <t>722172363R00</t>
  </si>
  <si>
    <t>Smyčka kompenzační z PPR, D 32 x 5,4 mm, PN 20</t>
  </si>
  <si>
    <t>722172364R00</t>
  </si>
  <si>
    <t>Smyčka kompenzační z PPR, D 40 x 6,7 mm, PN 20</t>
  </si>
  <si>
    <t>28654296R</t>
  </si>
  <si>
    <t>Přechod PPR-ocel DN 15</t>
  </si>
  <si>
    <t>28654298R</t>
  </si>
  <si>
    <t>Přechod PPR-ocel DN 20</t>
  </si>
  <si>
    <t>28654300R</t>
  </si>
  <si>
    <t>Přechod PPR-ocel DN 32</t>
  </si>
  <si>
    <t>28654301R</t>
  </si>
  <si>
    <t>Přechod PPR-ocel DN 40</t>
  </si>
  <si>
    <t>28654302R</t>
  </si>
  <si>
    <t>Přechod PPR-ocel DN 50</t>
  </si>
  <si>
    <t>Přechod PPR-litina DN 50</t>
  </si>
  <si>
    <t>28654299R</t>
  </si>
  <si>
    <t>Přechod PPR-PE DN 25</t>
  </si>
  <si>
    <t>722239101R00</t>
  </si>
  <si>
    <t>Montáž vodovodních armatur 2závity, G 1/2</t>
  </si>
  <si>
    <t>722239102R00</t>
  </si>
  <si>
    <t>Montáž vodovodních armatur 2závity, G 3/4</t>
  </si>
  <si>
    <t>722239103R00</t>
  </si>
  <si>
    <t>Montáž vodovodních armatur 2závity, G 1</t>
  </si>
  <si>
    <t>722239104R00</t>
  </si>
  <si>
    <t>Montáž vodovodních armatur 2závity, G 5/4</t>
  </si>
  <si>
    <t>722239106R00</t>
  </si>
  <si>
    <t>Montáž vodovodních armatur 2závity, G 2</t>
  </si>
  <si>
    <t>722235863R00</t>
  </si>
  <si>
    <t>Kompenzátor vodovodní pryžový DN 32</t>
  </si>
  <si>
    <t>722235864R00</t>
  </si>
  <si>
    <t>Kompenzátor vodovodní pryžový DN 40</t>
  </si>
  <si>
    <t>722190401R00</t>
  </si>
  <si>
    <t>Vyvedení a upevnění výpustek DN 15</t>
  </si>
  <si>
    <t>722190402R00</t>
  </si>
  <si>
    <t>Vyvedení a upevnění výpustek DN 20</t>
  </si>
  <si>
    <t>722190403R00</t>
  </si>
  <si>
    <t>Vyvedení a upevnění výpustek DN 25</t>
  </si>
  <si>
    <t>722190405R00</t>
  </si>
  <si>
    <t>Vyvedení a upevnění výpustek DN 32</t>
  </si>
  <si>
    <t>Vyvedení a upevnění výpustek DN 50</t>
  </si>
  <si>
    <t>722220111R00</t>
  </si>
  <si>
    <t>Nástěnka pro výtokový ventil G 1/2</t>
  </si>
  <si>
    <t>725810402R00</t>
  </si>
  <si>
    <t>Ventil rohový bez přípoj. trubičky G 1/2</t>
  </si>
  <si>
    <t>soubor</t>
  </si>
  <si>
    <t>725814126R00</t>
  </si>
  <si>
    <t>Ventil pračkový G 1/2"x3/4"</t>
  </si>
  <si>
    <t>722220121R00</t>
  </si>
  <si>
    <t>Nástěnka pro baterii G 1/2</t>
  </si>
  <si>
    <t>pár</t>
  </si>
  <si>
    <t>722237121R00</t>
  </si>
  <si>
    <t>Kohout vod.kul.,2xvnitř.záv. DN 15</t>
  </si>
  <si>
    <t>722237122R00</t>
  </si>
  <si>
    <t>Kohout vod.kul.,2xvnitř.záv. DN 20</t>
  </si>
  <si>
    <t>722237123R00</t>
  </si>
  <si>
    <t>Kohout vod.kul.,2xvnitř.záv. DN 25</t>
  </si>
  <si>
    <t>722237124R00</t>
  </si>
  <si>
    <t>Kohout vod.kul.,2xvnitř.záv. DN 32</t>
  </si>
  <si>
    <t>722237126R00</t>
  </si>
  <si>
    <t>Kohout vod.kul.,2xvnitř.záv. DN 50</t>
  </si>
  <si>
    <t>ERV</t>
  </si>
  <si>
    <t>Elektromagnetický uzavírací ventil DN 50, bez proudu zavřeno, včetně elmag. pohonu</t>
  </si>
  <si>
    <t>722235651R00</t>
  </si>
  <si>
    <t>Ventil vod.zpětný DN 15</t>
  </si>
  <si>
    <t>722235654R00</t>
  </si>
  <si>
    <t>Ventil vod.zpětný DN 32</t>
  </si>
  <si>
    <t>722235656R00</t>
  </si>
  <si>
    <t>Ventil vod.zpětný DN 50</t>
  </si>
  <si>
    <t>734291112R00</t>
  </si>
  <si>
    <t>Kohouty plnící a vypouštěcí DN 10</t>
  </si>
  <si>
    <t>722224111R00</t>
  </si>
  <si>
    <t>Kohouty plnicí a vypouštěcí DN 15</t>
  </si>
  <si>
    <t>TRV</t>
  </si>
  <si>
    <t>Termostatický vyvažovací ventil pro rozvody TV, DN 15, nastavit na 35°C</t>
  </si>
  <si>
    <t>725530151R00</t>
  </si>
  <si>
    <t>Ventil pojistný, DN 20 x 6,0 bar</t>
  </si>
  <si>
    <t>734421130R00</t>
  </si>
  <si>
    <t>Tlakoměr deformační 0-10 MPa, D 160</t>
  </si>
  <si>
    <t>722268616R00</t>
  </si>
  <si>
    <t>Vodoměrná sestava DN 50</t>
  </si>
  <si>
    <t>44982622.AR</t>
  </si>
  <si>
    <t>Hydrantový syst D25 prům. 25/30  prosklené dveře</t>
  </si>
  <si>
    <t>722259201R00</t>
  </si>
  <si>
    <t>Montáž hydrantového systému D25</t>
  </si>
  <si>
    <t>733171140R00</t>
  </si>
  <si>
    <t>Napojení na stávající plastové potrubí</t>
  </si>
  <si>
    <t>Napojení na stávající litinové potrubí</t>
  </si>
  <si>
    <t>722220943R00</t>
  </si>
  <si>
    <t>Demontáž a zpětná montáž vířivého filtru</t>
  </si>
  <si>
    <t>722290234R00</t>
  </si>
  <si>
    <t xml:space="preserve">Proplach a dezinfekce vodovod.potrubí </t>
  </si>
  <si>
    <t>722280108R00</t>
  </si>
  <si>
    <t>Tlaková zkouška vodovodního potrubí DN 50</t>
  </si>
  <si>
    <t>12730110R</t>
  </si>
  <si>
    <t>Trubka nerez  35,0 x 2,0, chránička</t>
  </si>
  <si>
    <t>998722101R00</t>
  </si>
  <si>
    <t>Přesun hmot pro vnitřní vodovod, výšky do 6 m</t>
  </si>
  <si>
    <t>725017122R00</t>
  </si>
  <si>
    <t>Umyvadlo na šrouby keramické š=50 cm, bílé, včetně zápachové uzávěrky</t>
  </si>
  <si>
    <t>725014131R00</t>
  </si>
  <si>
    <t>Klozet závěsný keramický + sedátko, bílý</t>
  </si>
  <si>
    <t>726211121R00</t>
  </si>
  <si>
    <t>Modul pro závěsný klozet, předstěnová instalace, D+M</t>
  </si>
  <si>
    <t>55231082R</t>
  </si>
  <si>
    <t>Nerezový dřez</t>
  </si>
  <si>
    <t>725860202R00</t>
  </si>
  <si>
    <t>Sifon dřezový D 50 mm</t>
  </si>
  <si>
    <t>725319101R00</t>
  </si>
  <si>
    <t>Montáž dřezů jednoduchých</t>
  </si>
  <si>
    <t>M7</t>
  </si>
  <si>
    <t>Mycí stůl s vevařeným lisovaným dřezem, 800x500x375 mm, nerezové provedení</t>
  </si>
  <si>
    <t>725319201R00</t>
  </si>
  <si>
    <t>Montáž ostatních typů dřezů velkokuchyňských</t>
  </si>
  <si>
    <t>F5</t>
  </si>
  <si>
    <t>Nerezové umyvadlo, sifon DN 40, stojánková páková baterie s kolenním ovládáním</t>
  </si>
  <si>
    <t>725219401R00</t>
  </si>
  <si>
    <t>Montáž umyvadel na šrouby do zdiva</t>
  </si>
  <si>
    <t>55220111.MR</t>
  </si>
  <si>
    <t>Vanička sprchová , 90x90 cm</t>
  </si>
  <si>
    <t>55161702R</t>
  </si>
  <si>
    <t>Zápachová uzávěrka sprchové vaničky, DN50</t>
  </si>
  <si>
    <t>55484471.AR</t>
  </si>
  <si>
    <t>Dveře sprchové třídilné 90 cm</t>
  </si>
  <si>
    <t>725249103R00</t>
  </si>
  <si>
    <t>Montáž sprchových koutů</t>
  </si>
  <si>
    <t>725019101R00</t>
  </si>
  <si>
    <t>Výlevka stojící , s plastovou mřížkou a nádržkou na splachování</t>
  </si>
  <si>
    <t>725823111RT1</t>
  </si>
  <si>
    <t>Baterie umyvadlová stoján. ruční, bez otvír.odpadu, standardní</t>
  </si>
  <si>
    <t>Baterie umyvadlová stoján. ruční, bez otvír.odpadu, s hygienickým uzávěrem</t>
  </si>
  <si>
    <t>725845111RT1</t>
  </si>
  <si>
    <t>Baterie sprchová nástěnná ruční, bez příslušenství, standardní</t>
  </si>
  <si>
    <t>725835111RT0</t>
  </si>
  <si>
    <t>Baterie nástěnná ruční, bez příslušenství, základní, pro výlevky</t>
  </si>
  <si>
    <t>725829201RT1</t>
  </si>
  <si>
    <t>Nástěnná páková dřezová baterie</t>
  </si>
  <si>
    <t>55144340R</t>
  </si>
  <si>
    <t>Baterie kohoutková nástěnná</t>
  </si>
  <si>
    <t>725839203R00</t>
  </si>
  <si>
    <t>Montáž kohoutkové nástěnné baterie G 1/2</t>
  </si>
  <si>
    <t>dopojení</t>
  </si>
  <si>
    <t>Hadička z nerez vlnovce s ochranný opláštěním DN15, 30 cm, koncovky napoj vod bater na roh vent D+M</t>
  </si>
  <si>
    <t>725334301R00</t>
  </si>
  <si>
    <t>Nálevka se sifonem s kuličkou PP, DN 32, přepad od pojist ventilu</t>
  </si>
  <si>
    <t>28654741R</t>
  </si>
  <si>
    <t>Sifon pro odvod kondenzátu, PP vodorovný odtok, DN 32</t>
  </si>
  <si>
    <t>551624920R</t>
  </si>
  <si>
    <t>Zápachový uzávěr potrubní DN 110, do svislého potrubí</t>
  </si>
  <si>
    <t>725860180R00</t>
  </si>
  <si>
    <t>Sifon pračkový D 40/50 mm nerezový</t>
  </si>
  <si>
    <t>725819201R00</t>
  </si>
  <si>
    <t>Montáž ventilu nástěnného  G 1/2</t>
  </si>
  <si>
    <t>998725101R00</t>
  </si>
  <si>
    <t>Přesun hmot pro zařizovací předměty, výšky do 6 m</t>
  </si>
  <si>
    <t>CČ</t>
  </si>
  <si>
    <t>Cirkulační čerpadlo, m=1750 kg/h, dp min.=40 kPa</t>
  </si>
  <si>
    <t>732429111R00</t>
  </si>
  <si>
    <t>Montáž čerpadel oběhových spirálních</t>
  </si>
  <si>
    <t>ZO1</t>
  </si>
  <si>
    <t>Nerezový ohřívač TV o objemu 350 l, el. topná tyč 6 kW, vč. tep. izolace</t>
  </si>
  <si>
    <t>732219303R00</t>
  </si>
  <si>
    <t>Montáž ohříváků vody stojatých do 400 l</t>
  </si>
  <si>
    <t>E</t>
  </si>
  <si>
    <t>Membránová průtočná expanzní nádoba, objem 80 l</t>
  </si>
  <si>
    <t>732339105R00</t>
  </si>
  <si>
    <t>Montáž nádoby expanzní tlakové 80 l</t>
  </si>
  <si>
    <t>210010123R00</t>
  </si>
  <si>
    <t>Trubka korugovaná ochranná, d32 mm</t>
  </si>
  <si>
    <t>30*1,015</t>
  </si>
  <si>
    <t>VDM</t>
  </si>
  <si>
    <t>Impulzní podružný vodoměr se snímačem pulsů, DN 32, Qn= 4 m3/h</t>
  </si>
  <si>
    <t>722269114R00</t>
  </si>
  <si>
    <t>Montáž vodoměru závitového jdnovt. suchob. G5/4"</t>
  </si>
  <si>
    <t>Z</t>
  </si>
  <si>
    <t>Zásobník roztoku oxidu chloričitého o objemu 70 l , vč. náplně, přesný typ určí dodavatel technologie</t>
  </si>
  <si>
    <t>VI</t>
  </si>
  <si>
    <t>Injekční vstřikovací ventil , zaústění výtlaku dávkovacího čerpadla chemie</t>
  </si>
  <si>
    <t>722229101R00</t>
  </si>
  <si>
    <t>Montáž vodovodních armatur,1závit, G 1/2</t>
  </si>
  <si>
    <t>DČ</t>
  </si>
  <si>
    <t xml:space="preserve">Dávkovací čerpadlo roztoku oxidu chloričitého, přesný typ určí dodavatel technologie úpravy vody </t>
  </si>
  <si>
    <t>kmpl</t>
  </si>
  <si>
    <t>Montáž čerpadel oběhových spirálních, DN 25</t>
  </si>
  <si>
    <t>998732101R00</t>
  </si>
  <si>
    <t>Přesun hmot pro strojovny, výšky do 6 m</t>
  </si>
  <si>
    <t>005211010R</t>
  </si>
  <si>
    <t>Převzetí staveniště</t>
  </si>
  <si>
    <t>Soubor</t>
  </si>
  <si>
    <t>Předání staveniště, vč. protokolů, zkoušek apod.</t>
  </si>
  <si>
    <t>005124010R</t>
  </si>
  <si>
    <t>Koordinační činnost</t>
  </si>
  <si>
    <t>004111020R</t>
  </si>
  <si>
    <t>Vypracování projektové dokumentace skuteč. proved.</t>
  </si>
  <si>
    <t>722181211RT7</t>
  </si>
  <si>
    <t>Izolace návleková tl. stěny 6 mm, vnitřní průměr 22 mm</t>
  </si>
  <si>
    <t>(40,5+30,4)*1,05</t>
  </si>
  <si>
    <t>722181211RT8</t>
  </si>
  <si>
    <t>Izolace návleková tl. stěny 6 mm, vnitřní průměr 25 mm</t>
  </si>
  <si>
    <t>(17+18)*1,05</t>
  </si>
  <si>
    <t>722181211RT9</t>
  </si>
  <si>
    <t>Izolace návleková tl. stěny 6 mm, vnitřní průměr 28 mm</t>
  </si>
  <si>
    <t>2,5*1,05</t>
  </si>
  <si>
    <t>722181211RU1</t>
  </si>
  <si>
    <t>Izolace návleková tl. stěny 6 mm, vnitřní průměr 32 mm</t>
  </si>
  <si>
    <t>8,5*1,05</t>
  </si>
  <si>
    <t>722181212RW2</t>
  </si>
  <si>
    <t>Izolace návleková tl. stěny 9 mm, vnitřní průměr 45 mm</t>
  </si>
  <si>
    <t>1,5*1,05</t>
  </si>
  <si>
    <t>722181212RW6</t>
  </si>
  <si>
    <t>Izolace návleková tl. stěny 9 mm, vnitřní průměr 50 mm</t>
  </si>
  <si>
    <t>722181212RW8</t>
  </si>
  <si>
    <t>Izolace návleková tl. stěny 9 mm, vnitřní průměr 54 mm</t>
  </si>
  <si>
    <t>14,5*1,05</t>
  </si>
  <si>
    <t>722181212RY3</t>
  </si>
  <si>
    <t>Izolace návleková tl. stěny 9 mm, vnitřní průměr 63 mm</t>
  </si>
  <si>
    <t>6,5*1,05</t>
  </si>
  <si>
    <t>722181213RT7</t>
  </si>
  <si>
    <t>Izolace návleková tl. stěny 13 mm, vnitřní průměr 22 mm</t>
  </si>
  <si>
    <t>19*1,05</t>
  </si>
  <si>
    <t>722181213RU1</t>
  </si>
  <si>
    <t>Izolace návleková tl. stěny 13 mm, vnitřní průměr 32 mm</t>
  </si>
  <si>
    <t>8*1,05</t>
  </si>
  <si>
    <t>722181213RU2</t>
  </si>
  <si>
    <t>Izolace návleková tl. stěny 13 mm, vnitřní průměr 35 mm</t>
  </si>
  <si>
    <t>3*1,05</t>
  </si>
  <si>
    <t>722181213RV9</t>
  </si>
  <si>
    <t>Izolace návleková tl. stěny 13 mm, vnitřní průměr 40 mm</t>
  </si>
  <si>
    <t>9,5*1,05</t>
  </si>
  <si>
    <t>722181213RW2</t>
  </si>
  <si>
    <t>Izolace návleková tl. stěny 13 mm, vnitřní průměr 45 mm</t>
  </si>
  <si>
    <t>20*1,05</t>
  </si>
  <si>
    <t>722181214RT7</t>
  </si>
  <si>
    <t>Izolace návleková tl. stěny 20 mm, vnitřní průměr 22 mm</t>
  </si>
  <si>
    <t>(16,6+6,1)*1,05</t>
  </si>
  <si>
    <t>722181214RT8</t>
  </si>
  <si>
    <t>Izolace návleková tl. stěny 20 mm, vnitřní průměr 25 mm</t>
  </si>
  <si>
    <t>13*1,05</t>
  </si>
  <si>
    <t>722181215RU1</t>
  </si>
  <si>
    <t>Izolace návleková tl. stěny 25 mm, vnitřní průměr 32 mm</t>
  </si>
  <si>
    <t>11,5*1,05</t>
  </si>
  <si>
    <t>631547216R</t>
  </si>
  <si>
    <t>Pouzdro potrubní izolační 42/40 mm, kamenná vlna s polepem Al fólií vyztuženou skleněnou mřížkou</t>
  </si>
  <si>
    <t>(26+12)*1,05</t>
  </si>
  <si>
    <t>631547220R</t>
  </si>
  <si>
    <t>Pouzdro potrubní izolační 64/40 mm, kamenná vlna s polepem Al fólií vyztuženou skleněnou mřížkou</t>
  </si>
  <si>
    <t>631547318R</t>
  </si>
  <si>
    <t>Pouzdro potrubní izolační 54/50 mm, kamenná vlna s polepem Al fólií vyztuženou skleněnou mřížkou</t>
  </si>
  <si>
    <t>22,5*1,05</t>
  </si>
  <si>
    <t>722182014R00</t>
  </si>
  <si>
    <t>Montáž izolač.skruží na potrubí přímé, páska</t>
  </si>
  <si>
    <t>26+12+8,5+22,5</t>
  </si>
  <si>
    <t>998713101R00</t>
  </si>
  <si>
    <t>Přesun hmot pro izolace tepelné, výšky do 6 m</t>
  </si>
  <si>
    <t>28611140.AR</t>
  </si>
  <si>
    <t>Trubka kanalizační KGEM SN 4 PVC 110x3,2x 500 mm</t>
  </si>
  <si>
    <t>28611141.AR</t>
  </si>
  <si>
    <t>Trubka kanalizační KGEM SN 4 PVC 110x3,2x1000 mm</t>
  </si>
  <si>
    <t>28611142.AR</t>
  </si>
  <si>
    <t>Trubka kanalizační KGEM SN 4 PVC 110x3,2x2000 mm</t>
  </si>
  <si>
    <t>28611144.AR</t>
  </si>
  <si>
    <t>Trubka kanalizační KGEM SN 4 PVC 110x3,2x5000 mm</t>
  </si>
  <si>
    <t>28611145.AR</t>
  </si>
  <si>
    <t>Trubka kanalizační KGEM SN 4 PVC 125x3,2x 500 mm</t>
  </si>
  <si>
    <t>28611146.AR</t>
  </si>
  <si>
    <t>Trubka kanalizační KGEM SN 4 PVC 125x3,2x1000 mm</t>
  </si>
  <si>
    <t>28611147.AR</t>
  </si>
  <si>
    <t>Trubka kanalizační KGEM SN 4 PVC 125x3,2x2000 mm</t>
  </si>
  <si>
    <t>28611148.AR</t>
  </si>
  <si>
    <t>Trubka kanalizační KGEM SN 4 PVC 125x3,2x3000 mm</t>
  </si>
  <si>
    <t>28611149.AR</t>
  </si>
  <si>
    <t>Trubka kanalizační KGEM SN 4 PVC 125x3,2x5000 mm</t>
  </si>
  <si>
    <t>28611260.AR</t>
  </si>
  <si>
    <t>Trubka kanalizační KGEM SN 8 PVC 160x4,7x1000</t>
  </si>
  <si>
    <t>28611261.AR</t>
  </si>
  <si>
    <t>Trubka kanalizační KGEM SN 8 PVC 160x4,7x3000</t>
  </si>
  <si>
    <t>28611262.AR</t>
  </si>
  <si>
    <t>Trubka kanalizační KGEM SN 8 PVC 160x4,7x5000</t>
  </si>
  <si>
    <t>28651652.AR</t>
  </si>
  <si>
    <t>Koleno kanalizační KGB 110/ 45° PVC</t>
  </si>
  <si>
    <t>28651654.AR</t>
  </si>
  <si>
    <t>Koleno kanalizační KGB 110/ 87° PVC</t>
  </si>
  <si>
    <t>28651657.AR</t>
  </si>
  <si>
    <t>Koleno kanalizační KGB 125/ 45° PVC</t>
  </si>
  <si>
    <t>28651659.AR</t>
  </si>
  <si>
    <t>Koleno kanalizační KGB 125/ 87° PVC</t>
  </si>
  <si>
    <t>28651662.AR</t>
  </si>
  <si>
    <t>Koleno kanalizační KGB 160/ 45° PVC</t>
  </si>
  <si>
    <t>28656157R</t>
  </si>
  <si>
    <t>Redukce kanalizační odolná PPKGR DN 160/125 mm, excentrická</t>
  </si>
  <si>
    <t>28651700.AR</t>
  </si>
  <si>
    <t>Odbočka kanalizační KGEA 110/ 110/45° PVC</t>
  </si>
  <si>
    <t>Odbočka kanalizační KGEA 110/ 110/87,5° PVC</t>
  </si>
  <si>
    <t>28651704.AR</t>
  </si>
  <si>
    <t>Odbočka kanalizační KGEA 160/ 125/45° PVC</t>
  </si>
  <si>
    <t>28651705.AR</t>
  </si>
  <si>
    <t>Odbočka kanalizační KGEA 160/ 160/45° PVC</t>
  </si>
  <si>
    <t>Odbočka kanalizační KGEA 160/ 160/87,5° PVC</t>
  </si>
  <si>
    <t>28651858.AR</t>
  </si>
  <si>
    <t>Přechod kamenina-PVC kanalizační KGUS 160 PVC</t>
  </si>
  <si>
    <t>55162518.AR</t>
  </si>
  <si>
    <t>Lapač střešních splavenin DN 110/125</t>
  </si>
  <si>
    <t>28611224.AR</t>
  </si>
  <si>
    <t>Trubka PVC drenážní flexibilní d 125 mm</t>
  </si>
  <si>
    <t>24,6+10,5+17,9+4,3</t>
  </si>
  <si>
    <t>Trubka PVC drenážní flexibilní d 125 mm, bez perforace</t>
  </si>
  <si>
    <t>28655922R</t>
  </si>
  <si>
    <t>Koleno 45° drenážní PVC-U DN 125</t>
  </si>
  <si>
    <t>Koleno 90° drenážní PVC-U DN 125</t>
  </si>
  <si>
    <t>28655929R</t>
  </si>
  <si>
    <t>T-kus drenážní PVC-U DN 125</t>
  </si>
  <si>
    <t>286564816R</t>
  </si>
  <si>
    <t>Zátka hrdlová drenážní DN 125</t>
  </si>
  <si>
    <t>871313121R00</t>
  </si>
  <si>
    <t>Montáž trub z plastu, gumový kroužek, DN 150</t>
  </si>
  <si>
    <t>PVC:16,2+1,8+2,3+9+2,3+37,4-11+1,3+1,5+1,4+2*1,5+3*1,7+19+0,6+9,4+6+2,5+5,8+2,2+1,1</t>
  </si>
  <si>
    <t>212753115R00</t>
  </si>
  <si>
    <t>Montáž ohebné dren. trubky do rýhy DN 125,bez lože</t>
  </si>
  <si>
    <t>24,6+10,4+4,3+17,9</t>
  </si>
  <si>
    <t>877313123R00</t>
  </si>
  <si>
    <t>Montáž tvarovek jednoos. plast. gum.kroužek DN 150</t>
  </si>
  <si>
    <t>PVC:30</t>
  </si>
  <si>
    <t>drenáž:11</t>
  </si>
  <si>
    <t>877353121R00</t>
  </si>
  <si>
    <t>Montáž tvarovek odboč. plast. gum. kroužek DN 200</t>
  </si>
  <si>
    <t>PVC:11</t>
  </si>
  <si>
    <t>drenáž:1</t>
  </si>
  <si>
    <t>28695891R</t>
  </si>
  <si>
    <t>Šachta drenážní PP DN 315, potrubí 125 mm , výška 80 mm</t>
  </si>
  <si>
    <t>28697103.AR</t>
  </si>
  <si>
    <t>Roura šachtová korugovaná  bez hrdla 315/1250 mm</t>
  </si>
  <si>
    <t>286971401R</t>
  </si>
  <si>
    <t>Roura šachtová korugovaná  bez hrdla 315/3000 mm</t>
  </si>
  <si>
    <t>28695899R</t>
  </si>
  <si>
    <t>Poklop plastový pro drenážní šachtu DN 315, pochozí</t>
  </si>
  <si>
    <t>894432111R00</t>
  </si>
  <si>
    <t>Osazení plastové šachty revizní prům.315 mm</t>
  </si>
  <si>
    <t>55162492.AR</t>
  </si>
  <si>
    <t>Dvorní vtok DN110, hltnost min. 1 l/s, svislý odtok, ZU - suchá klapka, plast244x244mm/litina 226x226mm, odkalovací koš, (1,5t)</t>
  </si>
  <si>
    <t>597103111R00</t>
  </si>
  <si>
    <t>Montáž, osazení dvorní vpusti</t>
  </si>
  <si>
    <t>894411111R00</t>
  </si>
  <si>
    <t>Zřízení šachet z dílců,dno C 25/30, potrubí DN 200</t>
  </si>
  <si>
    <t>59224150R</t>
  </si>
  <si>
    <t>Skruž TBS-Q 1000/250/120 SP</t>
  </si>
  <si>
    <t>RŠ:1</t>
  </si>
  <si>
    <t>lapol:1</t>
  </si>
  <si>
    <t>59224154R</t>
  </si>
  <si>
    <t>Skruž TBS-Q 1000/1000/120 SP</t>
  </si>
  <si>
    <t>59224172R</t>
  </si>
  <si>
    <t>Skruž přechodová TBR-Q 625/600/120/SPK (SLK)</t>
  </si>
  <si>
    <t>59224130R</t>
  </si>
  <si>
    <t>Deska přechodová TZK-Q 625/200/90/T</t>
  </si>
  <si>
    <t>59224175R</t>
  </si>
  <si>
    <t>Prstenec vyrovnávací TBW-Q 625/60/120</t>
  </si>
  <si>
    <t>59224176R</t>
  </si>
  <si>
    <t>Prstenec vyrovnávací TBW-Q 625/80/120</t>
  </si>
  <si>
    <t>59224177R</t>
  </si>
  <si>
    <t>Prstenec vyrovnávací TBW-Q 625/100/120</t>
  </si>
  <si>
    <t>59224373.AR</t>
  </si>
  <si>
    <t>Těsnění elastom pro šach díly EMT - DN 1000</t>
  </si>
  <si>
    <t>55243344.AR</t>
  </si>
  <si>
    <t>Poklop litinový D 605 mm B125, revizní šachta</t>
  </si>
  <si>
    <t>55243345.AR</t>
  </si>
  <si>
    <t>Poklop litinový průměr 610 mm, 40 t, lapol</t>
  </si>
  <si>
    <t>899102111R00</t>
  </si>
  <si>
    <t>Osazení poklopu s rámem do 100 kg</t>
  </si>
  <si>
    <t>286971671R</t>
  </si>
  <si>
    <t>Dno šachtové výkyvné 425/110 typ X pro KG</t>
  </si>
  <si>
    <t>286971675R</t>
  </si>
  <si>
    <t>Dno šachtové výkyvné 425/160 úhel 90° pro KG</t>
  </si>
  <si>
    <t>286971676R</t>
  </si>
  <si>
    <t>Dno šachtové výkyvné 425/160 typ T pro KG</t>
  </si>
  <si>
    <t>286971402R</t>
  </si>
  <si>
    <t>Roura šachtová korugovaná  bez hrdla 425/1500 mm</t>
  </si>
  <si>
    <t>286971404R</t>
  </si>
  <si>
    <t>Roura šachtová korugovaná  bez hrdla 425/3000 mm</t>
  </si>
  <si>
    <t>28697146R</t>
  </si>
  <si>
    <t>Poklop do šachtové roury 425 mm/1,5 T PP</t>
  </si>
  <si>
    <t>286971471R</t>
  </si>
  <si>
    <t>Těsnění šachtové roury a teleskopu 425 mm</t>
  </si>
  <si>
    <t>894432112R00</t>
  </si>
  <si>
    <t>Osazení plastové šachty revizní prům.425 mm</t>
  </si>
  <si>
    <t>230170013R00</t>
  </si>
  <si>
    <t>Zkouška těsnosti potrubí, DN 100 - 150</t>
  </si>
  <si>
    <t>998276101R00</t>
  </si>
  <si>
    <t>Přesun hmot, trubní vedení plastová, otevř. výkop</t>
  </si>
  <si>
    <t>721171808R00</t>
  </si>
  <si>
    <t>Demontáž potrubí z PVC do D 114 mm</t>
  </si>
  <si>
    <t>721140802R00</t>
  </si>
  <si>
    <t>Demontáž potrubí litinového DN 100</t>
  </si>
  <si>
    <t>721290821R00</t>
  </si>
  <si>
    <t>Přesun vybouraných hmot - kanalizace, H do 6 m</t>
  </si>
  <si>
    <t>733110808R00</t>
  </si>
  <si>
    <t>Demontáž potrubí ocelového závitového do DN 50</t>
  </si>
  <si>
    <t>722290821R00</t>
  </si>
  <si>
    <t>Přesun vybouraných hmot - vodovody, H do 6 m</t>
  </si>
  <si>
    <t>725110814R00</t>
  </si>
  <si>
    <t>Demontáž klozetů kombinovaných</t>
  </si>
  <si>
    <t>725210821R00</t>
  </si>
  <si>
    <t>Demontáž umyvadel bez výtokových armatur</t>
  </si>
  <si>
    <t>725706811R00</t>
  </si>
  <si>
    <t>Demontáž závěsné výlevky</t>
  </si>
  <si>
    <t>725310821R00</t>
  </si>
  <si>
    <t>Demontáž dřezů jednodílných na konzolách</t>
  </si>
  <si>
    <t>725820801R00</t>
  </si>
  <si>
    <t>Demontáž baterie nástěnné do G 3/4</t>
  </si>
  <si>
    <t>725820802R00</t>
  </si>
  <si>
    <t>Demontáž baterie stojánkové do 1otvoru</t>
  </si>
  <si>
    <t>725590811R00</t>
  </si>
  <si>
    <t>Přesun vybour.hmot, zařizovací předměty H 6 m</t>
  </si>
  <si>
    <t>732211813R00</t>
  </si>
  <si>
    <t>Demontáž ohříváků zásobníkových do 630 l</t>
  </si>
  <si>
    <t>724311811R00</t>
  </si>
  <si>
    <t>Demontáž expanzní nádoby o objemu 60 l</t>
  </si>
  <si>
    <t>724590811R00</t>
  </si>
  <si>
    <t>Přesun vybour. hmot - strojní vybavení H do 6 m</t>
  </si>
  <si>
    <t>28613742R</t>
  </si>
  <si>
    <t>Trubka tlaková PE HD (PE 80) D 32 x 3,0 mm PN 10, venkovní rozvody</t>
  </si>
  <si>
    <t>29,5*1,015</t>
  </si>
  <si>
    <t>871161121R00</t>
  </si>
  <si>
    <t>Montáž trubek polyetylenových ve výkopu d 32 mm</t>
  </si>
  <si>
    <t>28653323.AR</t>
  </si>
  <si>
    <t>Koleno 90° elektrosvařovací d 40 mm</t>
  </si>
  <si>
    <t>877172121R00</t>
  </si>
  <si>
    <t>Montáž elektrotvarovky d 40 mm</t>
  </si>
  <si>
    <t>Systémový prostup pro potrubí d32 mm</t>
  </si>
  <si>
    <t>dno</t>
  </si>
  <si>
    <t>Prázdné plastové dno d600 mm, vč. těsnění</t>
  </si>
  <si>
    <t>roura</t>
  </si>
  <si>
    <t>Plastová šachtová roura d600 mm</t>
  </si>
  <si>
    <t>poklop</t>
  </si>
  <si>
    <t>Plastový pochozí uzamykatelný poklop d600 mm</t>
  </si>
  <si>
    <t>998276111R00</t>
  </si>
  <si>
    <t>Přesun hmot, trubní vedení plastová ve štole</t>
  </si>
  <si>
    <t/>
  </si>
  <si>
    <t>SUM</t>
  </si>
  <si>
    <t>Poznámky uchazeče k zadání</t>
  </si>
  <si>
    <t>POPUZIV</t>
  </si>
  <si>
    <t>END</t>
  </si>
  <si>
    <t>Snížení energetické náročnosti budovy MŠ Strojařů - Hospodářský objekt SO-01 KANALIZACE a VODOVOD (bez dešťové kanalizace)</t>
  </si>
  <si>
    <t xml:space="preserve">Popis rozpočtu: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</si>
</sst>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wrapText="1" shrinkToFit="1"/>
    </xf>
    <xf numFmtId="0" fontId="6" fillId="3" borderId="19" xfId="0" applyFont="1" applyFill="1" applyBorder="1" applyAlignment="1">
      <alignment horizontal="center" vertical="center" wrapText="1" shrinkToFit="1"/>
    </xf>
    <xf numFmtId="49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80B3EC7C-A9BA-4F96-93BD-D69B479FA72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1EC74-B936-49D5-933B-506BC69DF3A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0297-1F5F-4A5E-95A2-4DC7099E1D3D}">
  <sheetPr codeName="List5112">
    <tabColor rgb="FF66FF66"/>
  </sheetPr>
  <dimension ref="A1:AZ68"/>
  <sheetViews>
    <sheetView showGridLines="0" tabSelected="1" topLeftCell="B1" zoomScaleNormal="100" zoomScaleSheetLayoutView="75" workbookViewId="0">
      <selection activeCell="N30" sqref="N3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47.25" customHeight="1" x14ac:dyDescent="0.2">
      <c r="A2" s="4"/>
      <c r="B2" s="105" t="s">
        <v>40</v>
      </c>
      <c r="C2" s="106"/>
      <c r="D2" s="270" t="s">
        <v>775</v>
      </c>
      <c r="E2" s="271"/>
      <c r="F2" s="271"/>
      <c r="G2" s="271"/>
      <c r="H2" s="271"/>
      <c r="I2" s="271"/>
      <c r="J2" s="272"/>
      <c r="O2" s="2"/>
    </row>
    <row r="3" spans="1:15" ht="23.25" customHeight="1" x14ac:dyDescent="0.2">
      <c r="A3" s="4"/>
      <c r="B3" s="107" t="s">
        <v>45</v>
      </c>
      <c r="C3" s="108"/>
      <c r="D3" s="273" t="s">
        <v>43</v>
      </c>
      <c r="E3" s="274"/>
      <c r="F3" s="274"/>
      <c r="G3" s="274"/>
      <c r="H3" s="274"/>
      <c r="I3" s="274"/>
      <c r="J3" s="275"/>
    </row>
    <row r="4" spans="1:15" ht="23.25" hidden="1" customHeight="1" x14ac:dyDescent="0.2">
      <c r="A4" s="4"/>
      <c r="B4" s="109" t="s">
        <v>44</v>
      </c>
      <c r="C4" s="110"/>
      <c r="D4" s="111"/>
      <c r="E4" s="111"/>
      <c r="F4" s="112"/>
      <c r="G4" s="113"/>
      <c r="H4" s="112"/>
      <c r="I4" s="113"/>
      <c r="J4" s="114"/>
    </row>
    <row r="5" spans="1:15" ht="24" customHeight="1" x14ac:dyDescent="0.2">
      <c r="A5" s="4"/>
      <c r="B5" s="45" t="s">
        <v>21</v>
      </c>
      <c r="C5" s="5"/>
      <c r="D5" s="115" t="s">
        <v>47</v>
      </c>
      <c r="E5" s="25"/>
      <c r="F5" s="25"/>
      <c r="G5" s="25"/>
      <c r="H5" s="27" t="s">
        <v>33</v>
      </c>
      <c r="I5" s="115" t="s">
        <v>50</v>
      </c>
      <c r="J5" s="11"/>
    </row>
    <row r="6" spans="1:15" ht="15.75" customHeight="1" x14ac:dyDescent="0.2">
      <c r="A6" s="4"/>
      <c r="B6" s="39"/>
      <c r="C6" s="25"/>
      <c r="D6" s="115" t="s">
        <v>48</v>
      </c>
      <c r="E6" s="25"/>
      <c r="F6" s="25"/>
      <c r="G6" s="25"/>
      <c r="H6" s="27" t="s">
        <v>34</v>
      </c>
      <c r="I6" s="115"/>
      <c r="J6" s="11"/>
    </row>
    <row r="7" spans="1:15" ht="15.75" customHeight="1" x14ac:dyDescent="0.2">
      <c r="A7" s="4"/>
      <c r="B7" s="40"/>
      <c r="C7" s="116" t="s">
        <v>49</v>
      </c>
      <c r="D7" s="104" t="s">
        <v>43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17"/>
      <c r="E11" s="117"/>
      <c r="F11" s="117"/>
      <c r="G11" s="117"/>
      <c r="H11" s="27" t="s">
        <v>33</v>
      </c>
      <c r="I11" s="121"/>
      <c r="J11" s="11"/>
    </row>
    <row r="12" spans="1:15" ht="15.75" customHeight="1" x14ac:dyDescent="0.2">
      <c r="A12" s="4"/>
      <c r="B12" s="39"/>
      <c r="C12" s="25"/>
      <c r="D12" s="118"/>
      <c r="E12" s="118"/>
      <c r="F12" s="118"/>
      <c r="G12" s="118"/>
      <c r="H12" s="27" t="s">
        <v>34</v>
      </c>
      <c r="I12" s="121"/>
      <c r="J12" s="11"/>
    </row>
    <row r="13" spans="1:15" ht="15.75" customHeight="1" x14ac:dyDescent="0.2">
      <c r="A13" s="4"/>
      <c r="B13" s="40"/>
      <c r="C13" s="120"/>
      <c r="D13" s="119"/>
      <c r="E13" s="119"/>
      <c r="F13" s="119"/>
      <c r="G13" s="119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88" t="s">
        <v>23</v>
      </c>
      <c r="B16" s="189" t="s">
        <v>23</v>
      </c>
      <c r="C16" s="56"/>
      <c r="D16" s="57"/>
      <c r="E16" s="80"/>
      <c r="F16" s="81"/>
      <c r="G16" s="80"/>
      <c r="H16" s="81"/>
      <c r="I16" s="80">
        <f>SUMIF(F50:F64,A16,I50:I64)+SUMIF(F50:F64,"PSU",I50:I64)</f>
        <v>0</v>
      </c>
      <c r="J16" s="82"/>
    </row>
    <row r="17" spans="1:10" ht="23.25" customHeight="1" x14ac:dyDescent="0.2">
      <c r="A17" s="188" t="s">
        <v>24</v>
      </c>
      <c r="B17" s="189" t="s">
        <v>24</v>
      </c>
      <c r="C17" s="56"/>
      <c r="D17" s="57"/>
      <c r="E17" s="80"/>
      <c r="F17" s="81"/>
      <c r="G17" s="80"/>
      <c r="H17" s="81"/>
      <c r="I17" s="80">
        <f>SUMIF(F50:F64,A17,I50:I64)</f>
        <v>0</v>
      </c>
      <c r="J17" s="82"/>
    </row>
    <row r="18" spans="1:10" ht="23.25" customHeight="1" x14ac:dyDescent="0.2">
      <c r="A18" s="188" t="s">
        <v>25</v>
      </c>
      <c r="B18" s="189" t="s">
        <v>25</v>
      </c>
      <c r="C18" s="56"/>
      <c r="D18" s="57"/>
      <c r="E18" s="80"/>
      <c r="F18" s="81"/>
      <c r="G18" s="80"/>
      <c r="H18" s="81"/>
      <c r="I18" s="80">
        <f>SUMIF(F50:F64,A18,I50:I64)</f>
        <v>0</v>
      </c>
      <c r="J18" s="82"/>
    </row>
    <row r="19" spans="1:10" ht="23.25" customHeight="1" x14ac:dyDescent="0.2">
      <c r="A19" s="188" t="s">
        <v>72</v>
      </c>
      <c r="B19" s="189" t="s">
        <v>26</v>
      </c>
      <c r="C19" s="56"/>
      <c r="D19" s="57"/>
      <c r="E19" s="80"/>
      <c r="F19" s="81"/>
      <c r="G19" s="80"/>
      <c r="H19" s="81"/>
      <c r="I19" s="80">
        <f>SUMIF(F50:F64,A19,I50:I64)</f>
        <v>0</v>
      </c>
      <c r="J19" s="82"/>
    </row>
    <row r="20" spans="1:10" ht="23.25" customHeight="1" x14ac:dyDescent="0.2">
      <c r="A20" s="188" t="s">
        <v>87</v>
      </c>
      <c r="B20" s="189" t="s">
        <v>27</v>
      </c>
      <c r="C20" s="56"/>
      <c r="D20" s="57"/>
      <c r="E20" s="80"/>
      <c r="F20" s="81"/>
      <c r="G20" s="80"/>
      <c r="H20" s="81"/>
      <c r="I20" s="80">
        <f>SUMIF(F50:F64,A20,I50:I64)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45" t="s">
        <v>22</v>
      </c>
      <c r="C28" s="146"/>
      <c r="D28" s="146"/>
      <c r="E28" s="147"/>
      <c r="F28" s="148"/>
      <c r="G28" s="149">
        <f>ZakladDPHSniVypocet+ZakladDPHZaklVypocet</f>
        <v>0</v>
      </c>
      <c r="H28" s="149"/>
      <c r="I28" s="149"/>
      <c r="J28" s="150" t="str">
        <f t="shared" si="0"/>
        <v>CZK</v>
      </c>
    </row>
    <row r="29" spans="1:10" ht="27.75" customHeight="1" thickBot="1" x14ac:dyDescent="0.25">
      <c r="A29" s="4"/>
      <c r="B29" s="145" t="s">
        <v>35</v>
      </c>
      <c r="C29" s="151"/>
      <c r="D29" s="151"/>
      <c r="E29" s="151"/>
      <c r="F29" s="151"/>
      <c r="G29" s="152">
        <f>ZakladDPHSni+DPHSni+ZakladDPHZakl+DPHZakl+Zaokrouhleni</f>
        <v>0</v>
      </c>
      <c r="H29" s="152"/>
      <c r="I29" s="152"/>
      <c r="J29" s="153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52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37"/>
      <c r="G37" s="137"/>
      <c r="H37" s="137"/>
      <c r="I37" s="137"/>
      <c r="J37" s="3"/>
    </row>
    <row r="38" spans="1:52" ht="25.5" hidden="1" customHeight="1" x14ac:dyDescent="0.2">
      <c r="A38" s="124" t="s">
        <v>37</v>
      </c>
      <c r="B38" s="126" t="s">
        <v>16</v>
      </c>
      <c r="C38" s="127" t="s">
        <v>5</v>
      </c>
      <c r="D38" s="128"/>
      <c r="E38" s="128"/>
      <c r="F38" s="138" t="str">
        <f>B23</f>
        <v>Základ pro sníženou DPH</v>
      </c>
      <c r="G38" s="138" t="str">
        <f>B25</f>
        <v>Základ pro základní DPH</v>
      </c>
      <c r="H38" s="139" t="s">
        <v>17</v>
      </c>
      <c r="I38" s="139" t="s">
        <v>1</v>
      </c>
      <c r="J38" s="129" t="s">
        <v>0</v>
      </c>
    </row>
    <row r="39" spans="1:52" ht="25.5" hidden="1" customHeight="1" x14ac:dyDescent="0.2">
      <c r="A39" s="124">
        <v>1</v>
      </c>
      <c r="B39" s="130" t="s">
        <v>51</v>
      </c>
      <c r="C39" s="131" t="s">
        <v>46</v>
      </c>
      <c r="D39" s="132"/>
      <c r="E39" s="132"/>
      <c r="F39" s="140">
        <f>'Rozpočet Pol'!AC411</f>
        <v>0</v>
      </c>
      <c r="G39" s="141">
        <f>'Rozpočet Pol'!AD411</f>
        <v>0</v>
      </c>
      <c r="H39" s="142">
        <f>(F39*SazbaDPH1/100)+(G39*SazbaDPH2/100)</f>
        <v>0</v>
      </c>
      <c r="I39" s="142">
        <f>F39+G39+H39</f>
        <v>0</v>
      </c>
      <c r="J39" s="133" t="str">
        <f>IF(_xlfn.SINGLE(CenaCelkemVypocet)=0,"",I39/_xlfn.SINGLE(CenaCelkemVypocet)*100)</f>
        <v/>
      </c>
    </row>
    <row r="40" spans="1:52" ht="25.5" hidden="1" customHeight="1" x14ac:dyDescent="0.2">
      <c r="A40" s="124"/>
      <c r="B40" s="134" t="s">
        <v>52</v>
      </c>
      <c r="C40" s="135"/>
      <c r="D40" s="135"/>
      <c r="E40" s="136"/>
      <c r="F40" s="143">
        <f>SUMIF(A39:A39,"=1",F39:F39)</f>
        <v>0</v>
      </c>
      <c r="G40" s="144">
        <f>SUMIF(A39:A39,"=1",G39:G39)</f>
        <v>0</v>
      </c>
      <c r="H40" s="144">
        <f>SUMIF(A39:A39,"=1",H39:H39)</f>
        <v>0</v>
      </c>
      <c r="I40" s="144">
        <f>SUMIF(A39:A39,"=1",I39:I39)</f>
        <v>0</v>
      </c>
      <c r="J40" s="125">
        <f>SUMIF(A39:A39,"=1",J39:J39)</f>
        <v>0</v>
      </c>
    </row>
    <row r="42" spans="1:52" ht="15.75" x14ac:dyDescent="0.25">
      <c r="B42" s="156" t="s">
        <v>776</v>
      </c>
    </row>
    <row r="43" spans="1:52" x14ac:dyDescent="0.2">
      <c r="B43" s="155" t="s">
        <v>54</v>
      </c>
      <c r="C43" s="155"/>
      <c r="D43" s="155"/>
      <c r="E43" s="155"/>
      <c r="F43" s="155"/>
      <c r="G43" s="155"/>
      <c r="H43" s="155"/>
      <c r="I43" s="155"/>
      <c r="J43" s="155"/>
      <c r="AZ43" s="154" t="str">
        <f>B43</f>
        <v>Technické specifikace zařízení strojovny viz Technická zpráva.</v>
      </c>
    </row>
    <row r="44" spans="1:52" x14ac:dyDescent="0.2">
      <c r="B44" s="155" t="s">
        <v>55</v>
      </c>
      <c r="C44" s="155"/>
      <c r="D44" s="155"/>
      <c r="E44" s="155"/>
      <c r="F44" s="155"/>
      <c r="G44" s="155"/>
      <c r="H44" s="155"/>
      <c r="I44" s="155"/>
      <c r="J44" s="155"/>
      <c r="AZ44" s="154" t="str">
        <f>B44</f>
        <v>Rozpočet bez dešťové kanalizace.</v>
      </c>
    </row>
    <row r="47" spans="1:52" ht="15.75" x14ac:dyDescent="0.25">
      <c r="B47" s="156" t="s">
        <v>56</v>
      </c>
    </row>
    <row r="49" spans="1:10" ht="25.5" customHeight="1" x14ac:dyDescent="0.2">
      <c r="A49" s="157"/>
      <c r="B49" s="163" t="s">
        <v>16</v>
      </c>
      <c r="C49" s="163" t="s">
        <v>5</v>
      </c>
      <c r="D49" s="164"/>
      <c r="E49" s="164"/>
      <c r="F49" s="167" t="s">
        <v>57</v>
      </c>
      <c r="G49" s="167"/>
      <c r="H49" s="167"/>
      <c r="I49" s="168" t="s">
        <v>28</v>
      </c>
      <c r="J49" s="168"/>
    </row>
    <row r="50" spans="1:10" ht="25.5" customHeight="1" x14ac:dyDescent="0.2">
      <c r="A50" s="158"/>
      <c r="B50" s="169" t="s">
        <v>58</v>
      </c>
      <c r="C50" s="170" t="s">
        <v>59</v>
      </c>
      <c r="D50" s="171"/>
      <c r="E50" s="171"/>
      <c r="F50" s="175" t="s">
        <v>23</v>
      </c>
      <c r="G50" s="176"/>
      <c r="H50" s="176"/>
      <c r="I50" s="177">
        <f>'Rozpočet Pol'!G8</f>
        <v>0</v>
      </c>
      <c r="J50" s="177"/>
    </row>
    <row r="51" spans="1:10" ht="25.5" customHeight="1" x14ac:dyDescent="0.2">
      <c r="A51" s="158"/>
      <c r="B51" s="161" t="s">
        <v>60</v>
      </c>
      <c r="C51" s="160" t="s">
        <v>61</v>
      </c>
      <c r="D51" s="162"/>
      <c r="E51" s="162"/>
      <c r="F51" s="178" t="s">
        <v>23</v>
      </c>
      <c r="G51" s="179"/>
      <c r="H51" s="179"/>
      <c r="I51" s="180">
        <f>'Rozpočet Pol'!G28</f>
        <v>0</v>
      </c>
      <c r="J51" s="180"/>
    </row>
    <row r="52" spans="1:10" ht="25.5" customHeight="1" x14ac:dyDescent="0.2">
      <c r="A52" s="158"/>
      <c r="B52" s="161" t="s">
        <v>62</v>
      </c>
      <c r="C52" s="160" t="s">
        <v>63</v>
      </c>
      <c r="D52" s="162"/>
      <c r="E52" s="162"/>
      <c r="F52" s="178" t="s">
        <v>23</v>
      </c>
      <c r="G52" s="179"/>
      <c r="H52" s="179"/>
      <c r="I52" s="180">
        <f>'Rozpočet Pol'!G31</f>
        <v>0</v>
      </c>
      <c r="J52" s="180"/>
    </row>
    <row r="53" spans="1:10" ht="25.5" customHeight="1" x14ac:dyDescent="0.2">
      <c r="A53" s="158"/>
      <c r="B53" s="161" t="s">
        <v>64</v>
      </c>
      <c r="C53" s="160" t="s">
        <v>65</v>
      </c>
      <c r="D53" s="162"/>
      <c r="E53" s="162"/>
      <c r="F53" s="178" t="s">
        <v>24</v>
      </c>
      <c r="G53" s="179"/>
      <c r="H53" s="179"/>
      <c r="I53" s="180">
        <f>'Rozpočet Pol'!G55</f>
        <v>0</v>
      </c>
      <c r="J53" s="180"/>
    </row>
    <row r="54" spans="1:10" ht="25.5" customHeight="1" x14ac:dyDescent="0.2">
      <c r="A54" s="158"/>
      <c r="B54" s="161" t="s">
        <v>66</v>
      </c>
      <c r="C54" s="160" t="s">
        <v>67</v>
      </c>
      <c r="D54" s="162"/>
      <c r="E54" s="162"/>
      <c r="F54" s="178" t="s">
        <v>24</v>
      </c>
      <c r="G54" s="179"/>
      <c r="H54" s="179"/>
      <c r="I54" s="180">
        <f>'Rozpočet Pol'!G119</f>
        <v>0</v>
      </c>
      <c r="J54" s="180"/>
    </row>
    <row r="55" spans="1:10" ht="25.5" customHeight="1" x14ac:dyDescent="0.2">
      <c r="A55" s="158"/>
      <c r="B55" s="161" t="s">
        <v>68</v>
      </c>
      <c r="C55" s="160" t="s">
        <v>69</v>
      </c>
      <c r="D55" s="162"/>
      <c r="E55" s="162"/>
      <c r="F55" s="178" t="s">
        <v>24</v>
      </c>
      <c r="G55" s="179"/>
      <c r="H55" s="179"/>
      <c r="I55" s="180">
        <f>'Rozpočet Pol'!G209</f>
        <v>0</v>
      </c>
      <c r="J55" s="180"/>
    </row>
    <row r="56" spans="1:10" ht="25.5" customHeight="1" x14ac:dyDescent="0.2">
      <c r="A56" s="158"/>
      <c r="B56" s="161" t="s">
        <v>70</v>
      </c>
      <c r="C56" s="160" t="s">
        <v>71</v>
      </c>
      <c r="D56" s="162"/>
      <c r="E56" s="162"/>
      <c r="F56" s="178" t="s">
        <v>24</v>
      </c>
      <c r="G56" s="179"/>
      <c r="H56" s="179"/>
      <c r="I56" s="180">
        <f>'Rozpočet Pol'!G239</f>
        <v>0</v>
      </c>
      <c r="J56" s="180"/>
    </row>
    <row r="57" spans="1:10" ht="25.5" customHeight="1" x14ac:dyDescent="0.2">
      <c r="A57" s="158"/>
      <c r="B57" s="161" t="s">
        <v>72</v>
      </c>
      <c r="C57" s="160" t="s">
        <v>26</v>
      </c>
      <c r="D57" s="162"/>
      <c r="E57" s="162"/>
      <c r="F57" s="178" t="s">
        <v>72</v>
      </c>
      <c r="G57" s="179"/>
      <c r="H57" s="179"/>
      <c r="I57" s="180">
        <f>'Rozpočet Pol'!G256</f>
        <v>0</v>
      </c>
      <c r="J57" s="180"/>
    </row>
    <row r="58" spans="1:10" ht="25.5" customHeight="1" x14ac:dyDescent="0.2">
      <c r="A58" s="158"/>
      <c r="B58" s="161" t="s">
        <v>73</v>
      </c>
      <c r="C58" s="160" t="s">
        <v>74</v>
      </c>
      <c r="D58" s="162"/>
      <c r="E58" s="162"/>
      <c r="F58" s="178" t="s">
        <v>23</v>
      </c>
      <c r="G58" s="179"/>
      <c r="H58" s="179"/>
      <c r="I58" s="180">
        <f>'Rozpočet Pol'!G261</f>
        <v>0</v>
      </c>
      <c r="J58" s="180"/>
    </row>
    <row r="59" spans="1:10" ht="25.5" customHeight="1" x14ac:dyDescent="0.2">
      <c r="A59" s="158"/>
      <c r="B59" s="161" t="s">
        <v>75</v>
      </c>
      <c r="C59" s="160" t="s">
        <v>76</v>
      </c>
      <c r="D59" s="162"/>
      <c r="E59" s="162"/>
      <c r="F59" s="178" t="s">
        <v>23</v>
      </c>
      <c r="G59" s="179"/>
      <c r="H59" s="179"/>
      <c r="I59" s="180">
        <f>'Rozpočet Pol'!G303</f>
        <v>0</v>
      </c>
      <c r="J59" s="180"/>
    </row>
    <row r="60" spans="1:10" ht="25.5" customHeight="1" x14ac:dyDescent="0.2">
      <c r="A60" s="158"/>
      <c r="B60" s="161" t="s">
        <v>77</v>
      </c>
      <c r="C60" s="160" t="s">
        <v>78</v>
      </c>
      <c r="D60" s="162"/>
      <c r="E60" s="162"/>
      <c r="F60" s="178" t="s">
        <v>23</v>
      </c>
      <c r="G60" s="179"/>
      <c r="H60" s="179"/>
      <c r="I60" s="180">
        <f>'Rozpočet Pol'!G379</f>
        <v>0</v>
      </c>
      <c r="J60" s="180"/>
    </row>
    <row r="61" spans="1:10" ht="25.5" customHeight="1" x14ac:dyDescent="0.2">
      <c r="A61" s="158"/>
      <c r="B61" s="161" t="s">
        <v>79</v>
      </c>
      <c r="C61" s="160" t="s">
        <v>80</v>
      </c>
      <c r="D61" s="162"/>
      <c r="E61" s="162"/>
      <c r="F61" s="178" t="s">
        <v>23</v>
      </c>
      <c r="G61" s="179"/>
      <c r="H61" s="179"/>
      <c r="I61" s="180">
        <f>'Rozpočet Pol'!G383</f>
        <v>0</v>
      </c>
      <c r="J61" s="180"/>
    </row>
    <row r="62" spans="1:10" ht="25.5" customHeight="1" x14ac:dyDescent="0.2">
      <c r="A62" s="158"/>
      <c r="B62" s="161" t="s">
        <v>81</v>
      </c>
      <c r="C62" s="160" t="s">
        <v>82</v>
      </c>
      <c r="D62" s="162"/>
      <c r="E62" s="162"/>
      <c r="F62" s="178" t="s">
        <v>23</v>
      </c>
      <c r="G62" s="179"/>
      <c r="H62" s="179"/>
      <c r="I62" s="180">
        <f>'Rozpočet Pol'!G386</f>
        <v>0</v>
      </c>
      <c r="J62" s="180"/>
    </row>
    <row r="63" spans="1:10" ht="25.5" customHeight="1" x14ac:dyDescent="0.2">
      <c r="A63" s="158"/>
      <c r="B63" s="161" t="s">
        <v>83</v>
      </c>
      <c r="C63" s="160" t="s">
        <v>84</v>
      </c>
      <c r="D63" s="162"/>
      <c r="E63" s="162"/>
      <c r="F63" s="178" t="s">
        <v>23</v>
      </c>
      <c r="G63" s="179"/>
      <c r="H63" s="179"/>
      <c r="I63" s="180">
        <f>'Rozpočet Pol'!G394</f>
        <v>0</v>
      </c>
      <c r="J63" s="180"/>
    </row>
    <row r="64" spans="1:10" ht="25.5" customHeight="1" x14ac:dyDescent="0.2">
      <c r="A64" s="158"/>
      <c r="B64" s="172" t="s">
        <v>85</v>
      </c>
      <c r="C64" s="173" t="s">
        <v>86</v>
      </c>
      <c r="D64" s="174"/>
      <c r="E64" s="174"/>
      <c r="F64" s="181" t="s">
        <v>23</v>
      </c>
      <c r="G64" s="182"/>
      <c r="H64" s="182"/>
      <c r="I64" s="183">
        <f>'Rozpočet Pol'!G398</f>
        <v>0</v>
      </c>
      <c r="J64" s="183"/>
    </row>
    <row r="65" spans="1:10" ht="25.5" customHeight="1" x14ac:dyDescent="0.2">
      <c r="A65" s="159"/>
      <c r="B65" s="165" t="s">
        <v>1</v>
      </c>
      <c r="C65" s="165"/>
      <c r="D65" s="166"/>
      <c r="E65" s="166"/>
      <c r="F65" s="184"/>
      <c r="G65" s="185"/>
      <c r="H65" s="185"/>
      <c r="I65" s="186">
        <f>SUM(I50:I64)</f>
        <v>0</v>
      </c>
      <c r="J65" s="186"/>
    </row>
    <row r="66" spans="1:10" x14ac:dyDescent="0.2">
      <c r="F66" s="187"/>
      <c r="G66" s="123"/>
      <c r="H66" s="187"/>
      <c r="I66" s="123"/>
      <c r="J66" s="123"/>
    </row>
    <row r="67" spans="1:10" x14ac:dyDescent="0.2">
      <c r="F67" s="187"/>
      <c r="G67" s="123"/>
      <c r="H67" s="187"/>
      <c r="I67" s="123"/>
      <c r="J67" s="123"/>
    </row>
    <row r="68" spans="1:10" x14ac:dyDescent="0.2">
      <c r="F68" s="187"/>
      <c r="G68" s="123"/>
      <c r="H68" s="187"/>
      <c r="I68" s="123"/>
      <c r="J68" s="12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I65:J65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D3:J3"/>
    <mergeCell ref="C39:E39"/>
    <mergeCell ref="B40:E40"/>
    <mergeCell ref="B43:J43"/>
    <mergeCell ref="B44:J44"/>
    <mergeCell ref="I49:J49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087C-4D90-4D69-90E0-96ABBD2A3D26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9A24F-94BB-4CDD-8EE2-6A65E07B44C8}">
  <sheetPr>
    <outlinePr summaryBelow="0"/>
  </sheetPr>
  <dimension ref="A1:BH421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2" customWidth="1"/>
    <col min="3" max="3" width="38.28515625" style="12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190" t="s">
        <v>6</v>
      </c>
      <c r="B1" s="190"/>
      <c r="C1" s="190"/>
      <c r="D1" s="190"/>
      <c r="E1" s="190"/>
      <c r="F1" s="190"/>
      <c r="G1" s="190"/>
      <c r="AE1" t="s">
        <v>89</v>
      </c>
    </row>
    <row r="2" spans="1:60" ht="24.95" customHeight="1" x14ac:dyDescent="0.2">
      <c r="A2" s="197" t="s">
        <v>88</v>
      </c>
      <c r="B2" s="191"/>
      <c r="C2" s="192" t="s">
        <v>46</v>
      </c>
      <c r="D2" s="193"/>
      <c r="E2" s="193"/>
      <c r="F2" s="193"/>
      <c r="G2" s="199"/>
      <c r="AE2" t="s">
        <v>90</v>
      </c>
    </row>
    <row r="3" spans="1:60" ht="24.95" customHeight="1" x14ac:dyDescent="0.2">
      <c r="A3" s="198" t="s">
        <v>7</v>
      </c>
      <c r="B3" s="196"/>
      <c r="C3" s="194" t="s">
        <v>43</v>
      </c>
      <c r="D3" s="195"/>
      <c r="E3" s="195"/>
      <c r="F3" s="195"/>
      <c r="G3" s="200"/>
      <c r="AE3" t="s">
        <v>91</v>
      </c>
    </row>
    <row r="4" spans="1:60" ht="24.95" hidden="1" customHeight="1" x14ac:dyDescent="0.2">
      <c r="A4" s="198" t="s">
        <v>8</v>
      </c>
      <c r="B4" s="196"/>
      <c r="C4" s="194"/>
      <c r="D4" s="195"/>
      <c r="E4" s="195"/>
      <c r="F4" s="195"/>
      <c r="G4" s="200"/>
      <c r="AE4" t="s">
        <v>92</v>
      </c>
    </row>
    <row r="5" spans="1:60" hidden="1" x14ac:dyDescent="0.2">
      <c r="A5" s="201" t="s">
        <v>93</v>
      </c>
      <c r="B5" s="202"/>
      <c r="C5" s="203"/>
      <c r="D5" s="204"/>
      <c r="E5" s="204"/>
      <c r="F5" s="204"/>
      <c r="G5" s="205"/>
      <c r="AE5" t="s">
        <v>94</v>
      </c>
    </row>
    <row r="7" spans="1:60" ht="38.25" x14ac:dyDescent="0.2">
      <c r="A7" s="210" t="s">
        <v>95</v>
      </c>
      <c r="B7" s="211" t="s">
        <v>96</v>
      </c>
      <c r="C7" s="211" t="s">
        <v>97</v>
      </c>
      <c r="D7" s="210" t="s">
        <v>98</v>
      </c>
      <c r="E7" s="210" t="s">
        <v>99</v>
      </c>
      <c r="F7" s="206" t="s">
        <v>100</v>
      </c>
      <c r="G7" s="229" t="s">
        <v>28</v>
      </c>
      <c r="H7" s="230" t="s">
        <v>29</v>
      </c>
      <c r="I7" s="230" t="s">
        <v>101</v>
      </c>
      <c r="J7" s="230" t="s">
        <v>30</v>
      </c>
      <c r="K7" s="230" t="s">
        <v>102</v>
      </c>
      <c r="L7" s="230" t="s">
        <v>103</v>
      </c>
      <c r="M7" s="230" t="s">
        <v>104</v>
      </c>
      <c r="N7" s="230" t="s">
        <v>105</v>
      </c>
      <c r="O7" s="230" t="s">
        <v>106</v>
      </c>
      <c r="P7" s="230" t="s">
        <v>107</v>
      </c>
      <c r="Q7" s="230" t="s">
        <v>108</v>
      </c>
      <c r="R7" s="230" t="s">
        <v>109</v>
      </c>
      <c r="S7" s="230" t="s">
        <v>110</v>
      </c>
      <c r="T7" s="230" t="s">
        <v>111</v>
      </c>
      <c r="U7" s="213" t="s">
        <v>112</v>
      </c>
    </row>
    <row r="8" spans="1:60" x14ac:dyDescent="0.2">
      <c r="A8" s="231" t="s">
        <v>113</v>
      </c>
      <c r="B8" s="232" t="s">
        <v>58</v>
      </c>
      <c r="C8" s="233" t="s">
        <v>59</v>
      </c>
      <c r="D8" s="234"/>
      <c r="E8" s="235"/>
      <c r="F8" s="236"/>
      <c r="G8" s="236">
        <f>SUMIF(AE9:AE27,"&lt;&gt;NOR",G9:G27)</f>
        <v>0</v>
      </c>
      <c r="H8" s="236"/>
      <c r="I8" s="236">
        <f>SUM(I9:I27)</f>
        <v>0</v>
      </c>
      <c r="J8" s="236"/>
      <c r="K8" s="236">
        <f>SUM(K9:K27)</f>
        <v>0</v>
      </c>
      <c r="L8" s="236"/>
      <c r="M8" s="236">
        <f>SUM(M9:M27)</f>
        <v>0</v>
      </c>
      <c r="N8" s="212"/>
      <c r="O8" s="212">
        <f>SUM(O9:O27)</f>
        <v>185.66373999999999</v>
      </c>
      <c r="P8" s="212"/>
      <c r="Q8" s="212">
        <f>SUM(Q9:Q27)</f>
        <v>0</v>
      </c>
      <c r="R8" s="212"/>
      <c r="S8" s="212"/>
      <c r="T8" s="231"/>
      <c r="U8" s="212">
        <f>SUM(U9:U27)</f>
        <v>173.1</v>
      </c>
      <c r="AE8" t="s">
        <v>114</v>
      </c>
    </row>
    <row r="9" spans="1:60" outlineLevel="1" x14ac:dyDescent="0.2">
      <c r="A9" s="208">
        <v>1</v>
      </c>
      <c r="B9" s="214" t="s">
        <v>115</v>
      </c>
      <c r="C9" s="259" t="s">
        <v>116</v>
      </c>
      <c r="D9" s="216" t="s">
        <v>117</v>
      </c>
      <c r="E9" s="223">
        <v>19</v>
      </c>
      <c r="F9" s="226">
        <f>H9+J9</f>
        <v>0</v>
      </c>
      <c r="G9" s="227">
        <f>ROUND(E9*F9,2)</f>
        <v>0</v>
      </c>
      <c r="H9" s="227"/>
      <c r="I9" s="227">
        <f>ROUND(E9*H9,2)</f>
        <v>0</v>
      </c>
      <c r="J9" s="227"/>
      <c r="K9" s="227">
        <f>ROUND(E9*J9,2)</f>
        <v>0</v>
      </c>
      <c r="L9" s="227">
        <v>21</v>
      </c>
      <c r="M9" s="227">
        <f>G9*(1+L9/100)</f>
        <v>0</v>
      </c>
      <c r="N9" s="217">
        <v>1.7034</v>
      </c>
      <c r="O9" s="217">
        <f>ROUND(E9*N9,5)</f>
        <v>32.364600000000003</v>
      </c>
      <c r="P9" s="217">
        <v>0</v>
      </c>
      <c r="Q9" s="217">
        <f>ROUND(E9*P9,5)</f>
        <v>0</v>
      </c>
      <c r="R9" s="217"/>
      <c r="S9" s="217"/>
      <c r="T9" s="218">
        <v>1.3029999999999999</v>
      </c>
      <c r="U9" s="217">
        <f>ROUND(E9*T9,2)</f>
        <v>24.76</v>
      </c>
      <c r="V9" s="207"/>
      <c r="W9" s="207"/>
      <c r="X9" s="207"/>
      <c r="Y9" s="207"/>
      <c r="Z9" s="207"/>
      <c r="AA9" s="207"/>
      <c r="AB9" s="207"/>
      <c r="AC9" s="207"/>
      <c r="AD9" s="207"/>
      <c r="AE9" s="207" t="s">
        <v>118</v>
      </c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08"/>
      <c r="B10" s="214"/>
      <c r="C10" s="260" t="s">
        <v>119</v>
      </c>
      <c r="D10" s="219"/>
      <c r="E10" s="224">
        <v>12.46</v>
      </c>
      <c r="F10" s="227"/>
      <c r="G10" s="227"/>
      <c r="H10" s="227"/>
      <c r="I10" s="227"/>
      <c r="J10" s="227"/>
      <c r="K10" s="227"/>
      <c r="L10" s="227"/>
      <c r="M10" s="227"/>
      <c r="N10" s="217"/>
      <c r="O10" s="217"/>
      <c r="P10" s="217"/>
      <c r="Q10" s="217"/>
      <c r="R10" s="217"/>
      <c r="S10" s="217"/>
      <c r="T10" s="218"/>
      <c r="U10" s="217"/>
      <c r="V10" s="207"/>
      <c r="W10" s="207"/>
      <c r="X10" s="207"/>
      <c r="Y10" s="207"/>
      <c r="Z10" s="207"/>
      <c r="AA10" s="207"/>
      <c r="AB10" s="207"/>
      <c r="AC10" s="207"/>
      <c r="AD10" s="207"/>
      <c r="AE10" s="207" t="s">
        <v>120</v>
      </c>
      <c r="AF10" s="207">
        <v>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08"/>
      <c r="B11" s="214"/>
      <c r="C11" s="260" t="s">
        <v>121</v>
      </c>
      <c r="D11" s="219"/>
      <c r="E11" s="224">
        <v>4.7699999999999996</v>
      </c>
      <c r="F11" s="227"/>
      <c r="G11" s="227"/>
      <c r="H11" s="227"/>
      <c r="I11" s="227"/>
      <c r="J11" s="227"/>
      <c r="K11" s="227"/>
      <c r="L11" s="227"/>
      <c r="M11" s="227"/>
      <c r="N11" s="217"/>
      <c r="O11" s="217"/>
      <c r="P11" s="217"/>
      <c r="Q11" s="217"/>
      <c r="R11" s="217"/>
      <c r="S11" s="217"/>
      <c r="T11" s="218"/>
      <c r="U11" s="217"/>
      <c r="V11" s="207"/>
      <c r="W11" s="207"/>
      <c r="X11" s="207"/>
      <c r="Y11" s="207"/>
      <c r="Z11" s="207"/>
      <c r="AA11" s="207"/>
      <c r="AB11" s="207"/>
      <c r="AC11" s="207"/>
      <c r="AD11" s="207"/>
      <c r="AE11" s="207" t="s">
        <v>120</v>
      </c>
      <c r="AF11" s="207">
        <v>0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08"/>
      <c r="B12" s="214"/>
      <c r="C12" s="260" t="s">
        <v>122</v>
      </c>
      <c r="D12" s="219"/>
      <c r="E12" s="224">
        <v>1.77</v>
      </c>
      <c r="F12" s="227"/>
      <c r="G12" s="227"/>
      <c r="H12" s="227"/>
      <c r="I12" s="227"/>
      <c r="J12" s="227"/>
      <c r="K12" s="227"/>
      <c r="L12" s="227"/>
      <c r="M12" s="227"/>
      <c r="N12" s="217"/>
      <c r="O12" s="217"/>
      <c r="P12" s="217"/>
      <c r="Q12" s="217"/>
      <c r="R12" s="217"/>
      <c r="S12" s="217"/>
      <c r="T12" s="218"/>
      <c r="U12" s="217"/>
      <c r="V12" s="207"/>
      <c r="W12" s="207"/>
      <c r="X12" s="207"/>
      <c r="Y12" s="207"/>
      <c r="Z12" s="207"/>
      <c r="AA12" s="207"/>
      <c r="AB12" s="207"/>
      <c r="AC12" s="207"/>
      <c r="AD12" s="207"/>
      <c r="AE12" s="207" t="s">
        <v>120</v>
      </c>
      <c r="AF12" s="207">
        <v>0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22.5" outlineLevel="1" x14ac:dyDescent="0.2">
      <c r="A13" s="208">
        <v>2</v>
      </c>
      <c r="B13" s="214" t="s">
        <v>123</v>
      </c>
      <c r="C13" s="259" t="s">
        <v>124</v>
      </c>
      <c r="D13" s="216" t="s">
        <v>117</v>
      </c>
      <c r="E13" s="223">
        <v>82.91</v>
      </c>
      <c r="F13" s="226">
        <f>H13+J13</f>
        <v>0</v>
      </c>
      <c r="G13" s="227">
        <f>ROUND(E13*F13,2)</f>
        <v>0</v>
      </c>
      <c r="H13" s="227"/>
      <c r="I13" s="227">
        <f>ROUND(E13*H13,2)</f>
        <v>0</v>
      </c>
      <c r="J13" s="227"/>
      <c r="K13" s="227">
        <f>ROUND(E13*J13,2)</f>
        <v>0</v>
      </c>
      <c r="L13" s="227">
        <v>21</v>
      </c>
      <c r="M13" s="227">
        <f>G13*(1+L13/100)</f>
        <v>0</v>
      </c>
      <c r="N13" s="217">
        <v>1.7</v>
      </c>
      <c r="O13" s="217">
        <f>ROUND(E13*N13,5)</f>
        <v>140.947</v>
      </c>
      <c r="P13" s="217">
        <v>0</v>
      </c>
      <c r="Q13" s="217">
        <f>ROUND(E13*P13,5)</f>
        <v>0</v>
      </c>
      <c r="R13" s="217"/>
      <c r="S13" s="217"/>
      <c r="T13" s="218">
        <v>1.587</v>
      </c>
      <c r="U13" s="217">
        <f>ROUND(E13*T13,2)</f>
        <v>131.58000000000001</v>
      </c>
      <c r="V13" s="207"/>
      <c r="W13" s="207"/>
      <c r="X13" s="207"/>
      <c r="Y13" s="207"/>
      <c r="Z13" s="207"/>
      <c r="AA13" s="207"/>
      <c r="AB13" s="207"/>
      <c r="AC13" s="207"/>
      <c r="AD13" s="207"/>
      <c r="AE13" s="207" t="s">
        <v>118</v>
      </c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08"/>
      <c r="B14" s="214"/>
      <c r="C14" s="260" t="s">
        <v>125</v>
      </c>
      <c r="D14" s="219"/>
      <c r="E14" s="224">
        <v>57.28</v>
      </c>
      <c r="F14" s="227"/>
      <c r="G14" s="227"/>
      <c r="H14" s="227"/>
      <c r="I14" s="227"/>
      <c r="J14" s="227"/>
      <c r="K14" s="227"/>
      <c r="L14" s="227"/>
      <c r="M14" s="227"/>
      <c r="N14" s="217"/>
      <c r="O14" s="217"/>
      <c r="P14" s="217"/>
      <c r="Q14" s="217"/>
      <c r="R14" s="217"/>
      <c r="S14" s="217"/>
      <c r="T14" s="218"/>
      <c r="U14" s="217"/>
      <c r="V14" s="207"/>
      <c r="W14" s="207"/>
      <c r="X14" s="207"/>
      <c r="Y14" s="207"/>
      <c r="Z14" s="207"/>
      <c r="AA14" s="207"/>
      <c r="AB14" s="207"/>
      <c r="AC14" s="207"/>
      <c r="AD14" s="207"/>
      <c r="AE14" s="207" t="s">
        <v>120</v>
      </c>
      <c r="AF14" s="207">
        <v>0</v>
      </c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08"/>
      <c r="B15" s="214"/>
      <c r="C15" s="260" t="s">
        <v>126</v>
      </c>
      <c r="D15" s="219"/>
      <c r="E15" s="224">
        <v>19.03</v>
      </c>
      <c r="F15" s="227"/>
      <c r="G15" s="227"/>
      <c r="H15" s="227"/>
      <c r="I15" s="227"/>
      <c r="J15" s="227"/>
      <c r="K15" s="227"/>
      <c r="L15" s="227"/>
      <c r="M15" s="227"/>
      <c r="N15" s="217"/>
      <c r="O15" s="217"/>
      <c r="P15" s="217"/>
      <c r="Q15" s="217"/>
      <c r="R15" s="217"/>
      <c r="S15" s="217"/>
      <c r="T15" s="218"/>
      <c r="U15" s="217"/>
      <c r="V15" s="207"/>
      <c r="W15" s="207"/>
      <c r="X15" s="207"/>
      <c r="Y15" s="207"/>
      <c r="Z15" s="207"/>
      <c r="AA15" s="207"/>
      <c r="AB15" s="207"/>
      <c r="AC15" s="207"/>
      <c r="AD15" s="207"/>
      <c r="AE15" s="207" t="s">
        <v>120</v>
      </c>
      <c r="AF15" s="207">
        <v>0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08"/>
      <c r="B16" s="214"/>
      <c r="C16" s="260" t="s">
        <v>127</v>
      </c>
      <c r="D16" s="219"/>
      <c r="E16" s="224">
        <v>6.6</v>
      </c>
      <c r="F16" s="227"/>
      <c r="G16" s="227"/>
      <c r="H16" s="227"/>
      <c r="I16" s="227"/>
      <c r="J16" s="227"/>
      <c r="K16" s="227"/>
      <c r="L16" s="227"/>
      <c r="M16" s="227"/>
      <c r="N16" s="217"/>
      <c r="O16" s="217"/>
      <c r="P16" s="217"/>
      <c r="Q16" s="217"/>
      <c r="R16" s="217"/>
      <c r="S16" s="217"/>
      <c r="T16" s="218"/>
      <c r="U16" s="217"/>
      <c r="V16" s="207"/>
      <c r="W16" s="207"/>
      <c r="X16" s="207"/>
      <c r="Y16" s="207"/>
      <c r="Z16" s="207"/>
      <c r="AA16" s="207"/>
      <c r="AB16" s="207"/>
      <c r="AC16" s="207"/>
      <c r="AD16" s="207"/>
      <c r="AE16" s="207" t="s">
        <v>120</v>
      </c>
      <c r="AF16" s="207">
        <v>0</v>
      </c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08">
        <v>3</v>
      </c>
      <c r="B17" s="214" t="s">
        <v>128</v>
      </c>
      <c r="C17" s="259" t="s">
        <v>129</v>
      </c>
      <c r="D17" s="216" t="s">
        <v>117</v>
      </c>
      <c r="E17" s="223">
        <v>0.33412500000000001</v>
      </c>
      <c r="F17" s="226">
        <f>H17+J17</f>
        <v>0</v>
      </c>
      <c r="G17" s="227">
        <f>ROUND(E17*F17,2)</f>
        <v>0</v>
      </c>
      <c r="H17" s="227"/>
      <c r="I17" s="227">
        <f>ROUND(E17*H17,2)</f>
        <v>0</v>
      </c>
      <c r="J17" s="227"/>
      <c r="K17" s="227">
        <f>ROUND(E17*J17,2)</f>
        <v>0</v>
      </c>
      <c r="L17" s="227">
        <v>21</v>
      </c>
      <c r="M17" s="227">
        <f>G17*(1+L17/100)</f>
        <v>0</v>
      </c>
      <c r="N17" s="217">
        <v>2.5</v>
      </c>
      <c r="O17" s="217">
        <f>ROUND(E17*N17,5)</f>
        <v>0.83531</v>
      </c>
      <c r="P17" s="217">
        <v>0</v>
      </c>
      <c r="Q17" s="217">
        <f>ROUND(E17*P17,5)</f>
        <v>0</v>
      </c>
      <c r="R17" s="217"/>
      <c r="S17" s="217"/>
      <c r="T17" s="218">
        <v>1.4490000000000001</v>
      </c>
      <c r="U17" s="217">
        <f>ROUND(E17*T17,2)</f>
        <v>0.48</v>
      </c>
      <c r="V17" s="207"/>
      <c r="W17" s="207"/>
      <c r="X17" s="207"/>
      <c r="Y17" s="207"/>
      <c r="Z17" s="207"/>
      <c r="AA17" s="207"/>
      <c r="AB17" s="207"/>
      <c r="AC17" s="207"/>
      <c r="AD17" s="207"/>
      <c r="AE17" s="207" t="s">
        <v>118</v>
      </c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08"/>
      <c r="B18" s="214"/>
      <c r="C18" s="260" t="s">
        <v>130</v>
      </c>
      <c r="D18" s="219"/>
      <c r="E18" s="224">
        <v>0.33412500000000001</v>
      </c>
      <c r="F18" s="227"/>
      <c r="G18" s="227"/>
      <c r="H18" s="227"/>
      <c r="I18" s="227"/>
      <c r="J18" s="227"/>
      <c r="K18" s="227"/>
      <c r="L18" s="227"/>
      <c r="M18" s="227"/>
      <c r="N18" s="217"/>
      <c r="O18" s="217"/>
      <c r="P18" s="217"/>
      <c r="Q18" s="217"/>
      <c r="R18" s="217"/>
      <c r="S18" s="217"/>
      <c r="T18" s="218"/>
      <c r="U18" s="217"/>
      <c r="V18" s="207"/>
      <c r="W18" s="207"/>
      <c r="X18" s="207"/>
      <c r="Y18" s="207"/>
      <c r="Z18" s="207"/>
      <c r="AA18" s="207"/>
      <c r="AB18" s="207"/>
      <c r="AC18" s="207"/>
      <c r="AD18" s="207"/>
      <c r="AE18" s="207" t="s">
        <v>120</v>
      </c>
      <c r="AF18" s="207">
        <v>0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08">
        <v>4</v>
      </c>
      <c r="B19" s="214" t="s">
        <v>131</v>
      </c>
      <c r="C19" s="259" t="s">
        <v>132</v>
      </c>
      <c r="D19" s="216" t="s">
        <v>133</v>
      </c>
      <c r="E19" s="223">
        <v>1.02</v>
      </c>
      <c r="F19" s="226">
        <f>H19+J19</f>
        <v>0</v>
      </c>
      <c r="G19" s="227">
        <f>ROUND(E19*F19,2)</f>
        <v>0</v>
      </c>
      <c r="H19" s="227"/>
      <c r="I19" s="227">
        <f>ROUND(E19*H19,2)</f>
        <v>0</v>
      </c>
      <c r="J19" s="227"/>
      <c r="K19" s="227">
        <f>ROUND(E19*J19,2)</f>
        <v>0</v>
      </c>
      <c r="L19" s="227">
        <v>21</v>
      </c>
      <c r="M19" s="227">
        <f>G19*(1+L19/100)</f>
        <v>0</v>
      </c>
      <c r="N19" s="217">
        <v>4.4099999999999999E-3</v>
      </c>
      <c r="O19" s="217">
        <f>ROUND(E19*N19,5)</f>
        <v>4.4999999999999997E-3</v>
      </c>
      <c r="P19" s="217">
        <v>0</v>
      </c>
      <c r="Q19" s="217">
        <f>ROUND(E19*P19,5)</f>
        <v>0</v>
      </c>
      <c r="R19" s="217"/>
      <c r="S19" s="217"/>
      <c r="T19" s="218">
        <v>0.82099999999999995</v>
      </c>
      <c r="U19" s="217">
        <f>ROUND(E19*T19,2)</f>
        <v>0.84</v>
      </c>
      <c r="V19" s="207"/>
      <c r="W19" s="207"/>
      <c r="X19" s="207"/>
      <c r="Y19" s="207"/>
      <c r="Z19" s="207"/>
      <c r="AA19" s="207"/>
      <c r="AB19" s="207"/>
      <c r="AC19" s="207"/>
      <c r="AD19" s="207"/>
      <c r="AE19" s="207" t="s">
        <v>118</v>
      </c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08"/>
      <c r="B20" s="214"/>
      <c r="C20" s="260" t="s">
        <v>134</v>
      </c>
      <c r="D20" s="219"/>
      <c r="E20" s="224">
        <v>1.02</v>
      </c>
      <c r="F20" s="227"/>
      <c r="G20" s="227"/>
      <c r="H20" s="227"/>
      <c r="I20" s="227"/>
      <c r="J20" s="227"/>
      <c r="K20" s="227"/>
      <c r="L20" s="227"/>
      <c r="M20" s="227"/>
      <c r="N20" s="217"/>
      <c r="O20" s="217"/>
      <c r="P20" s="217"/>
      <c r="Q20" s="217"/>
      <c r="R20" s="217"/>
      <c r="S20" s="217"/>
      <c r="T20" s="218"/>
      <c r="U20" s="217"/>
      <c r="V20" s="207"/>
      <c r="W20" s="207"/>
      <c r="X20" s="207"/>
      <c r="Y20" s="207"/>
      <c r="Z20" s="207"/>
      <c r="AA20" s="207"/>
      <c r="AB20" s="207"/>
      <c r="AC20" s="207"/>
      <c r="AD20" s="207"/>
      <c r="AE20" s="207" t="s">
        <v>120</v>
      </c>
      <c r="AF20" s="207">
        <v>0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08">
        <v>5</v>
      </c>
      <c r="B21" s="214" t="s">
        <v>135</v>
      </c>
      <c r="C21" s="259" t="s">
        <v>136</v>
      </c>
      <c r="D21" s="216" t="s">
        <v>137</v>
      </c>
      <c r="E21" s="223">
        <v>6.7493249999999996E-3</v>
      </c>
      <c r="F21" s="226">
        <f>H21+J21</f>
        <v>0</v>
      </c>
      <c r="G21" s="227">
        <f>ROUND(E21*F21,2)</f>
        <v>0</v>
      </c>
      <c r="H21" s="227"/>
      <c r="I21" s="227">
        <f>ROUND(E21*H21,2)</f>
        <v>0</v>
      </c>
      <c r="J21" s="227"/>
      <c r="K21" s="227">
        <f>ROUND(E21*J21,2)</f>
        <v>0</v>
      </c>
      <c r="L21" s="227">
        <v>21</v>
      </c>
      <c r="M21" s="227">
        <f>G21*(1+L21/100)</f>
        <v>0</v>
      </c>
      <c r="N21" s="217">
        <v>1.0256799999999999</v>
      </c>
      <c r="O21" s="217">
        <f>ROUND(E21*N21,5)</f>
        <v>6.9199999999999999E-3</v>
      </c>
      <c r="P21" s="217">
        <v>0</v>
      </c>
      <c r="Q21" s="217">
        <f>ROUND(E21*P21,5)</f>
        <v>0</v>
      </c>
      <c r="R21" s="217"/>
      <c r="S21" s="217"/>
      <c r="T21" s="218">
        <v>9.1419999999999995</v>
      </c>
      <c r="U21" s="217">
        <f>ROUND(E21*T21,2)</f>
        <v>0.06</v>
      </c>
      <c r="V21" s="207"/>
      <c r="W21" s="207"/>
      <c r="X21" s="207"/>
      <c r="Y21" s="207"/>
      <c r="Z21" s="207"/>
      <c r="AA21" s="207"/>
      <c r="AB21" s="207"/>
      <c r="AC21" s="207"/>
      <c r="AD21" s="207"/>
      <c r="AE21" s="207" t="s">
        <v>118</v>
      </c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08"/>
      <c r="B22" s="214"/>
      <c r="C22" s="260" t="s">
        <v>138</v>
      </c>
      <c r="D22" s="219"/>
      <c r="E22" s="224">
        <v>6.7493249999999996E-3</v>
      </c>
      <c r="F22" s="227"/>
      <c r="G22" s="227"/>
      <c r="H22" s="227"/>
      <c r="I22" s="227"/>
      <c r="J22" s="227"/>
      <c r="K22" s="227"/>
      <c r="L22" s="227"/>
      <c r="M22" s="227"/>
      <c r="N22" s="217"/>
      <c r="O22" s="217"/>
      <c r="P22" s="217"/>
      <c r="Q22" s="217"/>
      <c r="R22" s="217"/>
      <c r="S22" s="217"/>
      <c r="T22" s="218"/>
      <c r="U22" s="217"/>
      <c r="V22" s="207"/>
      <c r="W22" s="207"/>
      <c r="X22" s="207"/>
      <c r="Y22" s="207"/>
      <c r="Z22" s="207"/>
      <c r="AA22" s="207"/>
      <c r="AB22" s="207"/>
      <c r="AC22" s="207"/>
      <c r="AD22" s="207"/>
      <c r="AE22" s="207" t="s">
        <v>120</v>
      </c>
      <c r="AF22" s="207">
        <v>0</v>
      </c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ht="22.5" outlineLevel="1" x14ac:dyDescent="0.2">
      <c r="A23" s="208">
        <v>6</v>
      </c>
      <c r="B23" s="214" t="s">
        <v>139</v>
      </c>
      <c r="C23" s="259" t="s">
        <v>140</v>
      </c>
      <c r="D23" s="216" t="s">
        <v>133</v>
      </c>
      <c r="E23" s="223">
        <v>2.8675000000000002</v>
      </c>
      <c r="F23" s="226">
        <f>H23+J23</f>
        <v>0</v>
      </c>
      <c r="G23" s="227">
        <f>ROUND(E23*F23,2)</f>
        <v>0</v>
      </c>
      <c r="H23" s="227"/>
      <c r="I23" s="227">
        <f>ROUND(E23*H23,2)</f>
        <v>0</v>
      </c>
      <c r="J23" s="227"/>
      <c r="K23" s="227">
        <f>ROUND(E23*J23,2)</f>
        <v>0</v>
      </c>
      <c r="L23" s="227">
        <v>21</v>
      </c>
      <c r="M23" s="227">
        <f>G23*(1+L23/100)</f>
        <v>0</v>
      </c>
      <c r="N23" s="217">
        <v>0.315</v>
      </c>
      <c r="O23" s="217">
        <f>ROUND(E23*N23,5)</f>
        <v>0.90325999999999995</v>
      </c>
      <c r="P23" s="217">
        <v>0</v>
      </c>
      <c r="Q23" s="217">
        <f>ROUND(E23*P23,5)</f>
        <v>0</v>
      </c>
      <c r="R23" s="217"/>
      <c r="S23" s="217"/>
      <c r="T23" s="218">
        <v>0.24146999999999999</v>
      </c>
      <c r="U23" s="217">
        <f>ROUND(E23*T23,2)</f>
        <v>0.69</v>
      </c>
      <c r="V23" s="207"/>
      <c r="W23" s="207"/>
      <c r="X23" s="207"/>
      <c r="Y23" s="207"/>
      <c r="Z23" s="207"/>
      <c r="AA23" s="207"/>
      <c r="AB23" s="207"/>
      <c r="AC23" s="207"/>
      <c r="AD23" s="207"/>
      <c r="AE23" s="207" t="s">
        <v>118</v>
      </c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08"/>
      <c r="B24" s="214"/>
      <c r="C24" s="260" t="s">
        <v>141</v>
      </c>
      <c r="D24" s="219"/>
      <c r="E24" s="224">
        <v>2.8675000000000002</v>
      </c>
      <c r="F24" s="227"/>
      <c r="G24" s="227"/>
      <c r="H24" s="227"/>
      <c r="I24" s="227"/>
      <c r="J24" s="227"/>
      <c r="K24" s="227"/>
      <c r="L24" s="227"/>
      <c r="M24" s="227"/>
      <c r="N24" s="217"/>
      <c r="O24" s="217"/>
      <c r="P24" s="217"/>
      <c r="Q24" s="217"/>
      <c r="R24" s="217"/>
      <c r="S24" s="217"/>
      <c r="T24" s="218"/>
      <c r="U24" s="217"/>
      <c r="V24" s="207"/>
      <c r="W24" s="207"/>
      <c r="X24" s="207"/>
      <c r="Y24" s="207"/>
      <c r="Z24" s="207"/>
      <c r="AA24" s="207"/>
      <c r="AB24" s="207"/>
      <c r="AC24" s="207"/>
      <c r="AD24" s="207"/>
      <c r="AE24" s="207" t="s">
        <v>120</v>
      </c>
      <c r="AF24" s="207">
        <v>0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ht="22.5" outlineLevel="1" x14ac:dyDescent="0.2">
      <c r="A25" s="208">
        <v>7</v>
      </c>
      <c r="B25" s="214" t="s">
        <v>142</v>
      </c>
      <c r="C25" s="259" t="s">
        <v>143</v>
      </c>
      <c r="D25" s="216" t="s">
        <v>133</v>
      </c>
      <c r="E25" s="223">
        <v>25.2</v>
      </c>
      <c r="F25" s="226">
        <f>H25+J25</f>
        <v>0</v>
      </c>
      <c r="G25" s="227">
        <f>ROUND(E25*F25,2)</f>
        <v>0</v>
      </c>
      <c r="H25" s="227"/>
      <c r="I25" s="227">
        <f>ROUND(E25*H25,2)</f>
        <v>0</v>
      </c>
      <c r="J25" s="227"/>
      <c r="K25" s="227">
        <f>ROUND(E25*J25,2)</f>
        <v>0</v>
      </c>
      <c r="L25" s="227">
        <v>21</v>
      </c>
      <c r="M25" s="227">
        <f>G25*(1+L25/100)</f>
        <v>0</v>
      </c>
      <c r="N25" s="217">
        <v>0.42</v>
      </c>
      <c r="O25" s="217">
        <f>ROUND(E25*N25,5)</f>
        <v>10.584</v>
      </c>
      <c r="P25" s="217">
        <v>0</v>
      </c>
      <c r="Q25" s="217">
        <f>ROUND(E25*P25,5)</f>
        <v>0</v>
      </c>
      <c r="R25" s="217"/>
      <c r="S25" s="217"/>
      <c r="T25" s="218">
        <v>0.32194</v>
      </c>
      <c r="U25" s="217">
        <f>ROUND(E25*T25,2)</f>
        <v>8.11</v>
      </c>
      <c r="V25" s="207"/>
      <c r="W25" s="207"/>
      <c r="X25" s="207"/>
      <c r="Y25" s="207"/>
      <c r="Z25" s="207"/>
      <c r="AA25" s="207"/>
      <c r="AB25" s="207"/>
      <c r="AC25" s="207"/>
      <c r="AD25" s="207"/>
      <c r="AE25" s="207" t="s">
        <v>118</v>
      </c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08"/>
      <c r="B26" s="214"/>
      <c r="C26" s="260" t="s">
        <v>144</v>
      </c>
      <c r="D26" s="219"/>
      <c r="E26" s="224">
        <v>25.2</v>
      </c>
      <c r="F26" s="227"/>
      <c r="G26" s="227"/>
      <c r="H26" s="227"/>
      <c r="I26" s="227"/>
      <c r="J26" s="227"/>
      <c r="K26" s="227"/>
      <c r="L26" s="227"/>
      <c r="M26" s="227"/>
      <c r="N26" s="217"/>
      <c r="O26" s="217"/>
      <c r="P26" s="217"/>
      <c r="Q26" s="217"/>
      <c r="R26" s="217"/>
      <c r="S26" s="217"/>
      <c r="T26" s="218"/>
      <c r="U26" s="217"/>
      <c r="V26" s="207"/>
      <c r="W26" s="207"/>
      <c r="X26" s="207"/>
      <c r="Y26" s="207"/>
      <c r="Z26" s="207"/>
      <c r="AA26" s="207"/>
      <c r="AB26" s="207"/>
      <c r="AC26" s="207"/>
      <c r="AD26" s="207"/>
      <c r="AE26" s="207" t="s">
        <v>120</v>
      </c>
      <c r="AF26" s="207">
        <v>0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ht="22.5" outlineLevel="1" x14ac:dyDescent="0.2">
      <c r="A27" s="208">
        <v>8</v>
      </c>
      <c r="B27" s="214" t="s">
        <v>145</v>
      </c>
      <c r="C27" s="259" t="s">
        <v>146</v>
      </c>
      <c r="D27" s="216" t="s">
        <v>147</v>
      </c>
      <c r="E27" s="223">
        <v>2.5</v>
      </c>
      <c r="F27" s="226">
        <f>H27+J27</f>
        <v>0</v>
      </c>
      <c r="G27" s="227">
        <f>ROUND(E27*F27,2)</f>
        <v>0</v>
      </c>
      <c r="H27" s="227"/>
      <c r="I27" s="227">
        <f>ROUND(E27*H27,2)</f>
        <v>0</v>
      </c>
      <c r="J27" s="227"/>
      <c r="K27" s="227">
        <f>ROUND(E27*J27,2)</f>
        <v>0</v>
      </c>
      <c r="L27" s="227">
        <v>21</v>
      </c>
      <c r="M27" s="227">
        <f>G27*(1+L27/100)</f>
        <v>0</v>
      </c>
      <c r="N27" s="217">
        <v>7.26E-3</v>
      </c>
      <c r="O27" s="217">
        <f>ROUND(E27*N27,5)</f>
        <v>1.8149999999999999E-2</v>
      </c>
      <c r="P27" s="217">
        <v>0</v>
      </c>
      <c r="Q27" s="217">
        <f>ROUND(E27*P27,5)</f>
        <v>0</v>
      </c>
      <c r="R27" s="217"/>
      <c r="S27" s="217"/>
      <c r="T27" s="218">
        <v>2.633</v>
      </c>
      <c r="U27" s="217">
        <f>ROUND(E27*T27,2)</f>
        <v>6.58</v>
      </c>
      <c r="V27" s="207"/>
      <c r="W27" s="207"/>
      <c r="X27" s="207"/>
      <c r="Y27" s="207"/>
      <c r="Z27" s="207"/>
      <c r="AA27" s="207"/>
      <c r="AB27" s="207"/>
      <c r="AC27" s="207"/>
      <c r="AD27" s="207"/>
      <c r="AE27" s="207" t="s">
        <v>118</v>
      </c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x14ac:dyDescent="0.2">
      <c r="A28" s="209" t="s">
        <v>113</v>
      </c>
      <c r="B28" s="215" t="s">
        <v>60</v>
      </c>
      <c r="C28" s="261" t="s">
        <v>61</v>
      </c>
      <c r="D28" s="220"/>
      <c r="E28" s="225"/>
      <c r="F28" s="228"/>
      <c r="G28" s="228">
        <f>SUMIF(AE29:AE30,"&lt;&gt;NOR",G29:G30)</f>
        <v>0</v>
      </c>
      <c r="H28" s="228"/>
      <c r="I28" s="228">
        <f>SUM(I29:I30)</f>
        <v>0</v>
      </c>
      <c r="J28" s="228"/>
      <c r="K28" s="228">
        <f>SUM(K29:K30)</f>
        <v>0</v>
      </c>
      <c r="L28" s="228"/>
      <c r="M28" s="228">
        <f>SUM(M29:M30)</f>
        <v>0</v>
      </c>
      <c r="N28" s="221"/>
      <c r="O28" s="221">
        <f>SUM(O29:O30)</f>
        <v>11.2</v>
      </c>
      <c r="P28" s="221"/>
      <c r="Q28" s="221">
        <f>SUM(Q29:Q30)</f>
        <v>0</v>
      </c>
      <c r="R28" s="221"/>
      <c r="S28" s="221"/>
      <c r="T28" s="222"/>
      <c r="U28" s="221">
        <f>SUM(U29:U30)</f>
        <v>0</v>
      </c>
      <c r="AE28" t="s">
        <v>114</v>
      </c>
    </row>
    <row r="29" spans="1:60" ht="22.5" outlineLevel="1" x14ac:dyDescent="0.2">
      <c r="A29" s="208">
        <v>9</v>
      </c>
      <c r="B29" s="214" t="s">
        <v>148</v>
      </c>
      <c r="C29" s="259" t="s">
        <v>149</v>
      </c>
      <c r="D29" s="216" t="s">
        <v>150</v>
      </c>
      <c r="E29" s="223">
        <v>1</v>
      </c>
      <c r="F29" s="226">
        <f>H29+J29</f>
        <v>0</v>
      </c>
      <c r="G29" s="227">
        <f>ROUND(E29*F29,2)</f>
        <v>0</v>
      </c>
      <c r="H29" s="227"/>
      <c r="I29" s="227">
        <f>ROUND(E29*H29,2)</f>
        <v>0</v>
      </c>
      <c r="J29" s="227"/>
      <c r="K29" s="227">
        <f>ROUND(E29*J29,2)</f>
        <v>0</v>
      </c>
      <c r="L29" s="227">
        <v>21</v>
      </c>
      <c r="M29" s="227">
        <f>G29*(1+L29/100)</f>
        <v>0</v>
      </c>
      <c r="N29" s="217">
        <v>11.2</v>
      </c>
      <c r="O29" s="217">
        <f>ROUND(E29*N29,5)</f>
        <v>11.2</v>
      </c>
      <c r="P29" s="217">
        <v>0</v>
      </c>
      <c r="Q29" s="217">
        <f>ROUND(E29*P29,5)</f>
        <v>0</v>
      </c>
      <c r="R29" s="217"/>
      <c r="S29" s="217"/>
      <c r="T29" s="218">
        <v>0</v>
      </c>
      <c r="U29" s="217">
        <f>ROUND(E29*T29,2)</f>
        <v>0</v>
      </c>
      <c r="V29" s="207"/>
      <c r="W29" s="207"/>
      <c r="X29" s="207"/>
      <c r="Y29" s="207"/>
      <c r="Z29" s="207"/>
      <c r="AA29" s="207"/>
      <c r="AB29" s="207"/>
      <c r="AC29" s="207"/>
      <c r="AD29" s="207"/>
      <c r="AE29" s="207" t="s">
        <v>118</v>
      </c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08">
        <v>10</v>
      </c>
      <c r="B30" s="214" t="s">
        <v>151</v>
      </c>
      <c r="C30" s="259" t="s">
        <v>152</v>
      </c>
      <c r="D30" s="216" t="s">
        <v>153</v>
      </c>
      <c r="E30" s="223">
        <v>1</v>
      </c>
      <c r="F30" s="226">
        <f>H30+J30</f>
        <v>0</v>
      </c>
      <c r="G30" s="227">
        <f>ROUND(E30*F30,2)</f>
        <v>0</v>
      </c>
      <c r="H30" s="227"/>
      <c r="I30" s="227">
        <f>ROUND(E30*H30,2)</f>
        <v>0</v>
      </c>
      <c r="J30" s="227"/>
      <c r="K30" s="227">
        <f>ROUND(E30*J30,2)</f>
        <v>0</v>
      </c>
      <c r="L30" s="227">
        <v>21</v>
      </c>
      <c r="M30" s="227">
        <f>G30*(1+L30/100)</f>
        <v>0</v>
      </c>
      <c r="N30" s="217">
        <v>0</v>
      </c>
      <c r="O30" s="217">
        <f>ROUND(E30*N30,5)</f>
        <v>0</v>
      </c>
      <c r="P30" s="217">
        <v>0</v>
      </c>
      <c r="Q30" s="217">
        <f>ROUND(E30*P30,5)</f>
        <v>0</v>
      </c>
      <c r="R30" s="217"/>
      <c r="S30" s="217"/>
      <c r="T30" s="218">
        <v>0</v>
      </c>
      <c r="U30" s="217">
        <f>ROUND(E30*T30,2)</f>
        <v>0</v>
      </c>
      <c r="V30" s="207"/>
      <c r="W30" s="207"/>
      <c r="X30" s="207"/>
      <c r="Y30" s="207"/>
      <c r="Z30" s="207"/>
      <c r="AA30" s="207"/>
      <c r="AB30" s="207"/>
      <c r="AC30" s="207"/>
      <c r="AD30" s="207"/>
      <c r="AE30" s="207" t="s">
        <v>118</v>
      </c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x14ac:dyDescent="0.2">
      <c r="A31" s="209" t="s">
        <v>113</v>
      </c>
      <c r="B31" s="215" t="s">
        <v>62</v>
      </c>
      <c r="C31" s="261" t="s">
        <v>63</v>
      </c>
      <c r="D31" s="220"/>
      <c r="E31" s="225"/>
      <c r="F31" s="228"/>
      <c r="G31" s="228">
        <f>SUMIF(AE32:AE54,"&lt;&gt;NOR",G32:G54)</f>
        <v>0</v>
      </c>
      <c r="H31" s="228"/>
      <c r="I31" s="228">
        <f>SUM(I32:I54)</f>
        <v>0</v>
      </c>
      <c r="J31" s="228"/>
      <c r="K31" s="228">
        <f>SUM(K32:K54)</f>
        <v>0</v>
      </c>
      <c r="L31" s="228"/>
      <c r="M31" s="228">
        <f>SUM(M32:M54)</f>
        <v>0</v>
      </c>
      <c r="N31" s="221"/>
      <c r="O31" s="221">
        <f>SUM(O32:O54)</f>
        <v>3.8519999999999999E-2</v>
      </c>
      <c r="P31" s="221"/>
      <c r="Q31" s="221">
        <f>SUM(Q32:Q54)</f>
        <v>1.6737</v>
      </c>
      <c r="R31" s="221"/>
      <c r="S31" s="221"/>
      <c r="T31" s="222"/>
      <c r="U31" s="221">
        <f>SUM(U32:U54)</f>
        <v>48.46</v>
      </c>
      <c r="AE31" t="s">
        <v>114</v>
      </c>
    </row>
    <row r="32" spans="1:60" outlineLevel="1" x14ac:dyDescent="0.2">
      <c r="A32" s="208">
        <v>11</v>
      </c>
      <c r="B32" s="214" t="s">
        <v>154</v>
      </c>
      <c r="C32" s="259" t="s">
        <v>155</v>
      </c>
      <c r="D32" s="216" t="s">
        <v>147</v>
      </c>
      <c r="E32" s="223">
        <v>8.1999999999999993</v>
      </c>
      <c r="F32" s="226">
        <f>H32+J32</f>
        <v>0</v>
      </c>
      <c r="G32" s="227">
        <f>ROUND(E32*F32,2)</f>
        <v>0</v>
      </c>
      <c r="H32" s="227"/>
      <c r="I32" s="227">
        <f>ROUND(E32*H32,2)</f>
        <v>0</v>
      </c>
      <c r="J32" s="227"/>
      <c r="K32" s="227">
        <f>ROUND(E32*J32,2)</f>
        <v>0</v>
      </c>
      <c r="L32" s="227">
        <v>21</v>
      </c>
      <c r="M32" s="227">
        <f>G32*(1+L32/100)</f>
        <v>0</v>
      </c>
      <c r="N32" s="217">
        <v>4.8999999999999998E-4</v>
      </c>
      <c r="O32" s="217">
        <f>ROUND(E32*N32,5)</f>
        <v>4.0200000000000001E-3</v>
      </c>
      <c r="P32" s="217">
        <v>8.9999999999999993E-3</v>
      </c>
      <c r="Q32" s="217">
        <f>ROUND(E32*P32,5)</f>
        <v>7.3800000000000004E-2</v>
      </c>
      <c r="R32" s="217"/>
      <c r="S32" s="217"/>
      <c r="T32" s="218">
        <v>0.247</v>
      </c>
      <c r="U32" s="217">
        <f>ROUND(E32*T32,2)</f>
        <v>2.0299999999999998</v>
      </c>
      <c r="V32" s="207"/>
      <c r="W32" s="207"/>
      <c r="X32" s="207"/>
      <c r="Y32" s="207"/>
      <c r="Z32" s="207"/>
      <c r="AA32" s="207"/>
      <c r="AB32" s="207"/>
      <c r="AC32" s="207"/>
      <c r="AD32" s="207"/>
      <c r="AE32" s="207" t="s">
        <v>118</v>
      </c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08"/>
      <c r="B33" s="214"/>
      <c r="C33" s="260" t="s">
        <v>156</v>
      </c>
      <c r="D33" s="219"/>
      <c r="E33" s="224">
        <v>8.1999999999999993</v>
      </c>
      <c r="F33" s="227"/>
      <c r="G33" s="227"/>
      <c r="H33" s="227"/>
      <c r="I33" s="227"/>
      <c r="J33" s="227"/>
      <c r="K33" s="227"/>
      <c r="L33" s="227"/>
      <c r="M33" s="227"/>
      <c r="N33" s="217"/>
      <c r="O33" s="217"/>
      <c r="P33" s="217"/>
      <c r="Q33" s="217"/>
      <c r="R33" s="217"/>
      <c r="S33" s="217"/>
      <c r="T33" s="218"/>
      <c r="U33" s="217"/>
      <c r="V33" s="207"/>
      <c r="W33" s="207"/>
      <c r="X33" s="207"/>
      <c r="Y33" s="207"/>
      <c r="Z33" s="207"/>
      <c r="AA33" s="207"/>
      <c r="AB33" s="207"/>
      <c r="AC33" s="207"/>
      <c r="AD33" s="207"/>
      <c r="AE33" s="207" t="s">
        <v>120</v>
      </c>
      <c r="AF33" s="207">
        <v>0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08">
        <v>12</v>
      </c>
      <c r="B34" s="214" t="s">
        <v>157</v>
      </c>
      <c r="C34" s="259" t="s">
        <v>158</v>
      </c>
      <c r="D34" s="216" t="s">
        <v>147</v>
      </c>
      <c r="E34" s="223">
        <v>28.3</v>
      </c>
      <c r="F34" s="226">
        <f>H34+J34</f>
        <v>0</v>
      </c>
      <c r="G34" s="227">
        <f>ROUND(E34*F34,2)</f>
        <v>0</v>
      </c>
      <c r="H34" s="227"/>
      <c r="I34" s="227">
        <f>ROUND(E34*H34,2)</f>
        <v>0</v>
      </c>
      <c r="J34" s="227"/>
      <c r="K34" s="227">
        <f>ROUND(E34*J34,2)</f>
        <v>0</v>
      </c>
      <c r="L34" s="227">
        <v>21</v>
      </c>
      <c r="M34" s="227">
        <f>G34*(1+L34/100)</f>
        <v>0</v>
      </c>
      <c r="N34" s="217">
        <v>4.8999999999999998E-4</v>
      </c>
      <c r="O34" s="217">
        <f>ROUND(E34*N34,5)</f>
        <v>1.387E-2</v>
      </c>
      <c r="P34" s="217">
        <v>1.2999999999999999E-2</v>
      </c>
      <c r="Q34" s="217">
        <f>ROUND(E34*P34,5)</f>
        <v>0.3679</v>
      </c>
      <c r="R34" s="217"/>
      <c r="S34" s="217"/>
      <c r="T34" s="218">
        <v>0.30099999999999999</v>
      </c>
      <c r="U34" s="217">
        <f>ROUND(E34*T34,2)</f>
        <v>8.52</v>
      </c>
      <c r="V34" s="207"/>
      <c r="W34" s="207"/>
      <c r="X34" s="207"/>
      <c r="Y34" s="207"/>
      <c r="Z34" s="207"/>
      <c r="AA34" s="207"/>
      <c r="AB34" s="207"/>
      <c r="AC34" s="207"/>
      <c r="AD34" s="207"/>
      <c r="AE34" s="207" t="s">
        <v>118</v>
      </c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ht="22.5" outlineLevel="1" x14ac:dyDescent="0.2">
      <c r="A35" s="208"/>
      <c r="B35" s="214"/>
      <c r="C35" s="260" t="s">
        <v>159</v>
      </c>
      <c r="D35" s="219"/>
      <c r="E35" s="224">
        <v>28.3</v>
      </c>
      <c r="F35" s="227"/>
      <c r="G35" s="227"/>
      <c r="H35" s="227"/>
      <c r="I35" s="227"/>
      <c r="J35" s="227"/>
      <c r="K35" s="227"/>
      <c r="L35" s="227"/>
      <c r="M35" s="227"/>
      <c r="N35" s="217"/>
      <c r="O35" s="217"/>
      <c r="P35" s="217"/>
      <c r="Q35" s="217"/>
      <c r="R35" s="217"/>
      <c r="S35" s="217"/>
      <c r="T35" s="218"/>
      <c r="U35" s="217"/>
      <c r="V35" s="207"/>
      <c r="W35" s="207"/>
      <c r="X35" s="207"/>
      <c r="Y35" s="207"/>
      <c r="Z35" s="207"/>
      <c r="AA35" s="207"/>
      <c r="AB35" s="207"/>
      <c r="AC35" s="207"/>
      <c r="AD35" s="207"/>
      <c r="AE35" s="207" t="s">
        <v>120</v>
      </c>
      <c r="AF35" s="207">
        <v>0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08">
        <v>13</v>
      </c>
      <c r="B36" s="214" t="s">
        <v>160</v>
      </c>
      <c r="C36" s="259" t="s">
        <v>161</v>
      </c>
      <c r="D36" s="216" t="s">
        <v>147</v>
      </c>
      <c r="E36" s="223">
        <v>4.7</v>
      </c>
      <c r="F36" s="226">
        <f>H36+J36</f>
        <v>0</v>
      </c>
      <c r="G36" s="227">
        <f>ROUND(E36*F36,2)</f>
        <v>0</v>
      </c>
      <c r="H36" s="227"/>
      <c r="I36" s="227">
        <f>ROUND(E36*H36,2)</f>
        <v>0</v>
      </c>
      <c r="J36" s="227"/>
      <c r="K36" s="227">
        <f>ROUND(E36*J36,2)</f>
        <v>0</v>
      </c>
      <c r="L36" s="227">
        <v>21</v>
      </c>
      <c r="M36" s="227">
        <f>G36*(1+L36/100)</f>
        <v>0</v>
      </c>
      <c r="N36" s="217">
        <v>4.8999999999999998E-4</v>
      </c>
      <c r="O36" s="217">
        <f>ROUND(E36*N36,5)</f>
        <v>2.3E-3</v>
      </c>
      <c r="P36" s="217">
        <v>1.9E-2</v>
      </c>
      <c r="Q36" s="217">
        <f>ROUND(E36*P36,5)</f>
        <v>8.9300000000000004E-2</v>
      </c>
      <c r="R36" s="217"/>
      <c r="S36" s="217"/>
      <c r="T36" s="218">
        <v>0.38200000000000001</v>
      </c>
      <c r="U36" s="217">
        <f>ROUND(E36*T36,2)</f>
        <v>1.8</v>
      </c>
      <c r="V36" s="207"/>
      <c r="W36" s="207"/>
      <c r="X36" s="207"/>
      <c r="Y36" s="207"/>
      <c r="Z36" s="207"/>
      <c r="AA36" s="207"/>
      <c r="AB36" s="207"/>
      <c r="AC36" s="207"/>
      <c r="AD36" s="207"/>
      <c r="AE36" s="207" t="s">
        <v>118</v>
      </c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08"/>
      <c r="B37" s="214"/>
      <c r="C37" s="260" t="s">
        <v>162</v>
      </c>
      <c r="D37" s="219"/>
      <c r="E37" s="224">
        <v>4.7</v>
      </c>
      <c r="F37" s="227"/>
      <c r="G37" s="227"/>
      <c r="H37" s="227"/>
      <c r="I37" s="227"/>
      <c r="J37" s="227"/>
      <c r="K37" s="227"/>
      <c r="L37" s="227"/>
      <c r="M37" s="227"/>
      <c r="N37" s="217"/>
      <c r="O37" s="217"/>
      <c r="P37" s="217"/>
      <c r="Q37" s="217"/>
      <c r="R37" s="217"/>
      <c r="S37" s="217"/>
      <c r="T37" s="218"/>
      <c r="U37" s="217"/>
      <c r="V37" s="207"/>
      <c r="W37" s="207"/>
      <c r="X37" s="207"/>
      <c r="Y37" s="207"/>
      <c r="Z37" s="207"/>
      <c r="AA37" s="207"/>
      <c r="AB37" s="207"/>
      <c r="AC37" s="207"/>
      <c r="AD37" s="207"/>
      <c r="AE37" s="207" t="s">
        <v>120</v>
      </c>
      <c r="AF37" s="207">
        <v>0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08">
        <v>14</v>
      </c>
      <c r="B38" s="214" t="s">
        <v>163</v>
      </c>
      <c r="C38" s="259" t="s">
        <v>164</v>
      </c>
      <c r="D38" s="216" t="s">
        <v>147</v>
      </c>
      <c r="E38" s="223">
        <v>21</v>
      </c>
      <c r="F38" s="226">
        <f>H38+J38</f>
        <v>0</v>
      </c>
      <c r="G38" s="227">
        <f>ROUND(E38*F38,2)</f>
        <v>0</v>
      </c>
      <c r="H38" s="227"/>
      <c r="I38" s="227">
        <f>ROUND(E38*H38,2)</f>
        <v>0</v>
      </c>
      <c r="J38" s="227"/>
      <c r="K38" s="227">
        <f>ROUND(E38*J38,2)</f>
        <v>0</v>
      </c>
      <c r="L38" s="227">
        <v>21</v>
      </c>
      <c r="M38" s="227">
        <f>G38*(1+L38/100)</f>
        <v>0</v>
      </c>
      <c r="N38" s="217">
        <v>4.8999999999999998E-4</v>
      </c>
      <c r="O38" s="217">
        <f>ROUND(E38*N38,5)</f>
        <v>1.0290000000000001E-2</v>
      </c>
      <c r="P38" s="217">
        <v>0.04</v>
      </c>
      <c r="Q38" s="217">
        <f>ROUND(E38*P38,5)</f>
        <v>0.84</v>
      </c>
      <c r="R38" s="217"/>
      <c r="S38" s="217"/>
      <c r="T38" s="218">
        <v>0.66800000000000004</v>
      </c>
      <c r="U38" s="217">
        <f>ROUND(E38*T38,2)</f>
        <v>14.03</v>
      </c>
      <c r="V38" s="207"/>
      <c r="W38" s="207"/>
      <c r="X38" s="207"/>
      <c r="Y38" s="207"/>
      <c r="Z38" s="207"/>
      <c r="AA38" s="207"/>
      <c r="AB38" s="207"/>
      <c r="AC38" s="207"/>
      <c r="AD38" s="207"/>
      <c r="AE38" s="207" t="s">
        <v>118</v>
      </c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08"/>
      <c r="B39" s="214"/>
      <c r="C39" s="260" t="s">
        <v>165</v>
      </c>
      <c r="D39" s="219"/>
      <c r="E39" s="224">
        <v>21</v>
      </c>
      <c r="F39" s="227"/>
      <c r="G39" s="227"/>
      <c r="H39" s="227"/>
      <c r="I39" s="227"/>
      <c r="J39" s="227"/>
      <c r="K39" s="227"/>
      <c r="L39" s="227"/>
      <c r="M39" s="227"/>
      <c r="N39" s="217"/>
      <c r="O39" s="217"/>
      <c r="P39" s="217"/>
      <c r="Q39" s="217"/>
      <c r="R39" s="217"/>
      <c r="S39" s="217"/>
      <c r="T39" s="218"/>
      <c r="U39" s="217"/>
      <c r="V39" s="207"/>
      <c r="W39" s="207"/>
      <c r="X39" s="207"/>
      <c r="Y39" s="207"/>
      <c r="Z39" s="207"/>
      <c r="AA39" s="207"/>
      <c r="AB39" s="207"/>
      <c r="AC39" s="207"/>
      <c r="AD39" s="207"/>
      <c r="AE39" s="207" t="s">
        <v>120</v>
      </c>
      <c r="AF39" s="207">
        <v>0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08">
        <v>15</v>
      </c>
      <c r="B40" s="214" t="s">
        <v>166</v>
      </c>
      <c r="C40" s="259" t="s">
        <v>167</v>
      </c>
      <c r="D40" s="216" t="s">
        <v>168</v>
      </c>
      <c r="E40" s="223">
        <v>1</v>
      </c>
      <c r="F40" s="226">
        <f>H40+J40</f>
        <v>0</v>
      </c>
      <c r="G40" s="227">
        <f>ROUND(E40*F40,2)</f>
        <v>0</v>
      </c>
      <c r="H40" s="227"/>
      <c r="I40" s="227">
        <f>ROUND(E40*H40,2)</f>
        <v>0</v>
      </c>
      <c r="J40" s="227"/>
      <c r="K40" s="227">
        <f>ROUND(E40*J40,2)</f>
        <v>0</v>
      </c>
      <c r="L40" s="227">
        <v>21</v>
      </c>
      <c r="M40" s="227">
        <f>G40*(1+L40/100)</f>
        <v>0</v>
      </c>
      <c r="N40" s="217">
        <v>0</v>
      </c>
      <c r="O40" s="217">
        <f>ROUND(E40*N40,5)</f>
        <v>0</v>
      </c>
      <c r="P40" s="217">
        <v>4.0000000000000001E-3</v>
      </c>
      <c r="Q40" s="217">
        <f>ROUND(E40*P40,5)</f>
        <v>4.0000000000000001E-3</v>
      </c>
      <c r="R40" s="217"/>
      <c r="S40" s="217"/>
      <c r="T40" s="218">
        <v>0.16</v>
      </c>
      <c r="U40" s="217">
        <f>ROUND(E40*T40,2)</f>
        <v>0.16</v>
      </c>
      <c r="V40" s="207"/>
      <c r="W40" s="207"/>
      <c r="X40" s="207"/>
      <c r="Y40" s="207"/>
      <c r="Z40" s="207"/>
      <c r="AA40" s="207"/>
      <c r="AB40" s="207"/>
      <c r="AC40" s="207"/>
      <c r="AD40" s="207"/>
      <c r="AE40" s="207" t="s">
        <v>118</v>
      </c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08">
        <v>16</v>
      </c>
      <c r="B41" s="214" t="s">
        <v>169</v>
      </c>
      <c r="C41" s="259" t="s">
        <v>170</v>
      </c>
      <c r="D41" s="216" t="s">
        <v>168</v>
      </c>
      <c r="E41" s="223">
        <v>16</v>
      </c>
      <c r="F41" s="226">
        <f>H41+J41</f>
        <v>0</v>
      </c>
      <c r="G41" s="227">
        <f>ROUND(E41*F41,2)</f>
        <v>0</v>
      </c>
      <c r="H41" s="227"/>
      <c r="I41" s="227">
        <f>ROUND(E41*H41,2)</f>
        <v>0</v>
      </c>
      <c r="J41" s="227"/>
      <c r="K41" s="227">
        <f>ROUND(E41*J41,2)</f>
        <v>0</v>
      </c>
      <c r="L41" s="227">
        <v>21</v>
      </c>
      <c r="M41" s="227">
        <f>G41*(1+L41/100)</f>
        <v>0</v>
      </c>
      <c r="N41" s="217">
        <v>0</v>
      </c>
      <c r="O41" s="217">
        <f>ROUND(E41*N41,5)</f>
        <v>0</v>
      </c>
      <c r="P41" s="217">
        <v>8.0000000000000002E-3</v>
      </c>
      <c r="Q41" s="217">
        <f>ROUND(E41*P41,5)</f>
        <v>0.128</v>
      </c>
      <c r="R41" s="217"/>
      <c r="S41" s="217"/>
      <c r="T41" s="218">
        <v>0.24299999999999999</v>
      </c>
      <c r="U41" s="217">
        <f>ROUND(E41*T41,2)</f>
        <v>3.89</v>
      </c>
      <c r="V41" s="207"/>
      <c r="W41" s="207"/>
      <c r="X41" s="207"/>
      <c r="Y41" s="207"/>
      <c r="Z41" s="207"/>
      <c r="AA41" s="207"/>
      <c r="AB41" s="207"/>
      <c r="AC41" s="207"/>
      <c r="AD41" s="207"/>
      <c r="AE41" s="207" t="s">
        <v>118</v>
      </c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08">
        <v>17</v>
      </c>
      <c r="B42" s="214" t="s">
        <v>171</v>
      </c>
      <c r="C42" s="259" t="s">
        <v>172</v>
      </c>
      <c r="D42" s="216" t="s">
        <v>168</v>
      </c>
      <c r="E42" s="223">
        <v>12</v>
      </c>
      <c r="F42" s="226">
        <f>H42+J42</f>
        <v>0</v>
      </c>
      <c r="G42" s="227">
        <f>ROUND(E42*F42,2)</f>
        <v>0</v>
      </c>
      <c r="H42" s="227"/>
      <c r="I42" s="227">
        <f>ROUND(E42*H42,2)</f>
        <v>0</v>
      </c>
      <c r="J42" s="227"/>
      <c r="K42" s="227">
        <f>ROUND(E42*J42,2)</f>
        <v>0</v>
      </c>
      <c r="L42" s="227">
        <v>21</v>
      </c>
      <c r="M42" s="227">
        <f>G42*(1+L42/100)</f>
        <v>0</v>
      </c>
      <c r="N42" s="217">
        <v>6.7000000000000002E-4</v>
      </c>
      <c r="O42" s="217">
        <f>ROUND(E42*N42,5)</f>
        <v>8.0400000000000003E-3</v>
      </c>
      <c r="P42" s="217">
        <v>1.2E-2</v>
      </c>
      <c r="Q42" s="217">
        <f>ROUND(E42*P42,5)</f>
        <v>0.14399999999999999</v>
      </c>
      <c r="R42" s="217"/>
      <c r="S42" s="217"/>
      <c r="T42" s="218">
        <v>0.61399999999999999</v>
      </c>
      <c r="U42" s="217">
        <f>ROUND(E42*T42,2)</f>
        <v>7.37</v>
      </c>
      <c r="V42" s="207"/>
      <c r="W42" s="207"/>
      <c r="X42" s="207"/>
      <c r="Y42" s="207"/>
      <c r="Z42" s="207"/>
      <c r="AA42" s="207"/>
      <c r="AB42" s="207"/>
      <c r="AC42" s="207"/>
      <c r="AD42" s="207"/>
      <c r="AE42" s="207" t="s">
        <v>118</v>
      </c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ht="22.5" outlineLevel="1" x14ac:dyDescent="0.2">
      <c r="A43" s="208">
        <v>18</v>
      </c>
      <c r="B43" s="214" t="s">
        <v>173</v>
      </c>
      <c r="C43" s="259" t="s">
        <v>174</v>
      </c>
      <c r="D43" s="216" t="s">
        <v>147</v>
      </c>
      <c r="E43" s="223">
        <v>2</v>
      </c>
      <c r="F43" s="226">
        <f>H43+J43</f>
        <v>0</v>
      </c>
      <c r="G43" s="227">
        <f>ROUND(E43*F43,2)</f>
        <v>0</v>
      </c>
      <c r="H43" s="227"/>
      <c r="I43" s="227">
        <f>ROUND(E43*H43,2)</f>
        <v>0</v>
      </c>
      <c r="J43" s="227"/>
      <c r="K43" s="227">
        <f>ROUND(E43*J43,2)</f>
        <v>0</v>
      </c>
      <c r="L43" s="227">
        <v>21</v>
      </c>
      <c r="M43" s="227">
        <f>G43*(1+L43/100)</f>
        <v>0</v>
      </c>
      <c r="N43" s="217">
        <v>0</v>
      </c>
      <c r="O43" s="217">
        <f>ROUND(E43*N43,5)</f>
        <v>0</v>
      </c>
      <c r="P43" s="217">
        <v>7.0699999999999999E-3</v>
      </c>
      <c r="Q43" s="217">
        <f>ROUND(E43*P43,5)</f>
        <v>1.414E-2</v>
      </c>
      <c r="R43" s="217"/>
      <c r="S43" s="217"/>
      <c r="T43" s="218">
        <v>2.5499999999999998</v>
      </c>
      <c r="U43" s="217">
        <f>ROUND(E43*T43,2)</f>
        <v>5.0999999999999996</v>
      </c>
      <c r="V43" s="207"/>
      <c r="W43" s="207"/>
      <c r="X43" s="207"/>
      <c r="Y43" s="207"/>
      <c r="Z43" s="207"/>
      <c r="AA43" s="207"/>
      <c r="AB43" s="207"/>
      <c r="AC43" s="207"/>
      <c r="AD43" s="207"/>
      <c r="AE43" s="207" t="s">
        <v>118</v>
      </c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08"/>
      <c r="B44" s="214"/>
      <c r="C44" s="260" t="s">
        <v>175</v>
      </c>
      <c r="D44" s="219"/>
      <c r="E44" s="224">
        <v>2</v>
      </c>
      <c r="F44" s="227"/>
      <c r="G44" s="227"/>
      <c r="H44" s="227"/>
      <c r="I44" s="227"/>
      <c r="J44" s="227"/>
      <c r="K44" s="227"/>
      <c r="L44" s="227"/>
      <c r="M44" s="227"/>
      <c r="N44" s="217"/>
      <c r="O44" s="217"/>
      <c r="P44" s="217"/>
      <c r="Q44" s="217"/>
      <c r="R44" s="217"/>
      <c r="S44" s="217"/>
      <c r="T44" s="218"/>
      <c r="U44" s="217"/>
      <c r="V44" s="207"/>
      <c r="W44" s="207"/>
      <c r="X44" s="207"/>
      <c r="Y44" s="207"/>
      <c r="Z44" s="207"/>
      <c r="AA44" s="207"/>
      <c r="AB44" s="207"/>
      <c r="AC44" s="207"/>
      <c r="AD44" s="207"/>
      <c r="AE44" s="207" t="s">
        <v>120</v>
      </c>
      <c r="AF44" s="207">
        <v>0</v>
      </c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ht="22.5" outlineLevel="1" x14ac:dyDescent="0.2">
      <c r="A45" s="208">
        <v>19</v>
      </c>
      <c r="B45" s="214" t="s">
        <v>176</v>
      </c>
      <c r="C45" s="259" t="s">
        <v>177</v>
      </c>
      <c r="D45" s="216" t="s">
        <v>147</v>
      </c>
      <c r="E45" s="223">
        <v>1</v>
      </c>
      <c r="F45" s="226">
        <f>H45+J45</f>
        <v>0</v>
      </c>
      <c r="G45" s="227">
        <f>ROUND(E45*F45,2)</f>
        <v>0</v>
      </c>
      <c r="H45" s="227"/>
      <c r="I45" s="227">
        <f>ROUND(E45*H45,2)</f>
        <v>0</v>
      </c>
      <c r="J45" s="227"/>
      <c r="K45" s="227">
        <f>ROUND(E45*J45,2)</f>
        <v>0</v>
      </c>
      <c r="L45" s="227">
        <v>21</v>
      </c>
      <c r="M45" s="227">
        <f>G45*(1+L45/100)</f>
        <v>0</v>
      </c>
      <c r="N45" s="217">
        <v>0</v>
      </c>
      <c r="O45" s="217">
        <f>ROUND(E45*N45,5)</f>
        <v>0</v>
      </c>
      <c r="P45" s="217">
        <v>1.256E-2</v>
      </c>
      <c r="Q45" s="217">
        <f>ROUND(E45*P45,5)</f>
        <v>1.256E-2</v>
      </c>
      <c r="R45" s="217"/>
      <c r="S45" s="217"/>
      <c r="T45" s="218">
        <v>2.7</v>
      </c>
      <c r="U45" s="217">
        <f>ROUND(E45*T45,2)</f>
        <v>2.7</v>
      </c>
      <c r="V45" s="207"/>
      <c r="W45" s="207"/>
      <c r="X45" s="207"/>
      <c r="Y45" s="207"/>
      <c r="Z45" s="207"/>
      <c r="AA45" s="207"/>
      <c r="AB45" s="207"/>
      <c r="AC45" s="207"/>
      <c r="AD45" s="207"/>
      <c r="AE45" s="207" t="s">
        <v>118</v>
      </c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08"/>
      <c r="B46" s="214"/>
      <c r="C46" s="260" t="s">
        <v>178</v>
      </c>
      <c r="D46" s="219"/>
      <c r="E46" s="224">
        <v>1</v>
      </c>
      <c r="F46" s="227"/>
      <c r="G46" s="227"/>
      <c r="H46" s="227"/>
      <c r="I46" s="227"/>
      <c r="J46" s="227"/>
      <c r="K46" s="227"/>
      <c r="L46" s="227"/>
      <c r="M46" s="227"/>
      <c r="N46" s="217"/>
      <c r="O46" s="217"/>
      <c r="P46" s="217"/>
      <c r="Q46" s="217"/>
      <c r="R46" s="217"/>
      <c r="S46" s="217"/>
      <c r="T46" s="218"/>
      <c r="U46" s="217"/>
      <c r="V46" s="207"/>
      <c r="W46" s="207"/>
      <c r="X46" s="207"/>
      <c r="Y46" s="207"/>
      <c r="Z46" s="207"/>
      <c r="AA46" s="207"/>
      <c r="AB46" s="207"/>
      <c r="AC46" s="207"/>
      <c r="AD46" s="207"/>
      <c r="AE46" s="207" t="s">
        <v>120</v>
      </c>
      <c r="AF46" s="207">
        <v>0</v>
      </c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08">
        <v>20</v>
      </c>
      <c r="B47" s="214" t="s">
        <v>179</v>
      </c>
      <c r="C47" s="259" t="s">
        <v>180</v>
      </c>
      <c r="D47" s="216" t="s">
        <v>137</v>
      </c>
      <c r="E47" s="223">
        <v>1.67367</v>
      </c>
      <c r="F47" s="226">
        <f>H47+J47</f>
        <v>0</v>
      </c>
      <c r="G47" s="227">
        <f>ROUND(E47*F47,2)</f>
        <v>0</v>
      </c>
      <c r="H47" s="227"/>
      <c r="I47" s="227">
        <f>ROUND(E47*H47,2)</f>
        <v>0</v>
      </c>
      <c r="J47" s="227"/>
      <c r="K47" s="227">
        <f>ROUND(E47*J47,2)</f>
        <v>0</v>
      </c>
      <c r="L47" s="227">
        <v>21</v>
      </c>
      <c r="M47" s="227">
        <f>G47*(1+L47/100)</f>
        <v>0</v>
      </c>
      <c r="N47" s="217">
        <v>0</v>
      </c>
      <c r="O47" s="217">
        <f>ROUND(E47*N47,5)</f>
        <v>0</v>
      </c>
      <c r="P47" s="217">
        <v>0</v>
      </c>
      <c r="Q47" s="217">
        <f>ROUND(E47*P47,5)</f>
        <v>0</v>
      </c>
      <c r="R47" s="217"/>
      <c r="S47" s="217"/>
      <c r="T47" s="218">
        <v>0.752</v>
      </c>
      <c r="U47" s="217">
        <f>ROUND(E47*T47,2)</f>
        <v>1.26</v>
      </c>
      <c r="V47" s="207"/>
      <c r="W47" s="207"/>
      <c r="X47" s="207"/>
      <c r="Y47" s="207"/>
      <c r="Z47" s="207"/>
      <c r="AA47" s="207"/>
      <c r="AB47" s="207"/>
      <c r="AC47" s="207"/>
      <c r="AD47" s="207"/>
      <c r="AE47" s="207" t="s">
        <v>118</v>
      </c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08">
        <v>21</v>
      </c>
      <c r="B48" s="214" t="s">
        <v>181</v>
      </c>
      <c r="C48" s="259" t="s">
        <v>182</v>
      </c>
      <c r="D48" s="216" t="s">
        <v>137</v>
      </c>
      <c r="E48" s="223">
        <v>1.67367</v>
      </c>
      <c r="F48" s="226">
        <f>H48+J48</f>
        <v>0</v>
      </c>
      <c r="G48" s="227">
        <f>ROUND(E48*F48,2)</f>
        <v>0</v>
      </c>
      <c r="H48" s="227"/>
      <c r="I48" s="227">
        <f>ROUND(E48*H48,2)</f>
        <v>0</v>
      </c>
      <c r="J48" s="227"/>
      <c r="K48" s="227">
        <f>ROUND(E48*J48,2)</f>
        <v>0</v>
      </c>
      <c r="L48" s="227">
        <v>21</v>
      </c>
      <c r="M48" s="227">
        <f>G48*(1+L48/100)</f>
        <v>0</v>
      </c>
      <c r="N48" s="217">
        <v>0</v>
      </c>
      <c r="O48" s="217">
        <f>ROUND(E48*N48,5)</f>
        <v>0</v>
      </c>
      <c r="P48" s="217">
        <v>0</v>
      </c>
      <c r="Q48" s="217">
        <f>ROUND(E48*P48,5)</f>
        <v>0</v>
      </c>
      <c r="R48" s="217"/>
      <c r="S48" s="217"/>
      <c r="T48" s="218">
        <v>0.36</v>
      </c>
      <c r="U48" s="217">
        <f>ROUND(E48*T48,2)</f>
        <v>0.6</v>
      </c>
      <c r="V48" s="207"/>
      <c r="W48" s="207"/>
      <c r="X48" s="207"/>
      <c r="Y48" s="207"/>
      <c r="Z48" s="207"/>
      <c r="AA48" s="207"/>
      <c r="AB48" s="207"/>
      <c r="AC48" s="207"/>
      <c r="AD48" s="207"/>
      <c r="AE48" s="207" t="s">
        <v>118</v>
      </c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08">
        <v>22</v>
      </c>
      <c r="B49" s="214" t="s">
        <v>183</v>
      </c>
      <c r="C49" s="259" t="s">
        <v>184</v>
      </c>
      <c r="D49" s="216" t="s">
        <v>137</v>
      </c>
      <c r="E49" s="223">
        <v>1.67367</v>
      </c>
      <c r="F49" s="226">
        <f>H49+J49</f>
        <v>0</v>
      </c>
      <c r="G49" s="227">
        <f>ROUND(E49*F49,2)</f>
        <v>0</v>
      </c>
      <c r="H49" s="227"/>
      <c r="I49" s="227">
        <f>ROUND(E49*H49,2)</f>
        <v>0</v>
      </c>
      <c r="J49" s="227"/>
      <c r="K49" s="227">
        <f>ROUND(E49*J49,2)</f>
        <v>0</v>
      </c>
      <c r="L49" s="227">
        <v>21</v>
      </c>
      <c r="M49" s="227">
        <f>G49*(1+L49/100)</f>
        <v>0</v>
      </c>
      <c r="N49" s="217">
        <v>0</v>
      </c>
      <c r="O49" s="217">
        <f>ROUND(E49*N49,5)</f>
        <v>0</v>
      </c>
      <c r="P49" s="217">
        <v>0</v>
      </c>
      <c r="Q49" s="217">
        <f>ROUND(E49*P49,5)</f>
        <v>0</v>
      </c>
      <c r="R49" s="217"/>
      <c r="S49" s="217"/>
      <c r="T49" s="218">
        <v>9.9000000000000005E-2</v>
      </c>
      <c r="U49" s="217">
        <f>ROUND(E49*T49,2)</f>
        <v>0.17</v>
      </c>
      <c r="V49" s="207"/>
      <c r="W49" s="207"/>
      <c r="X49" s="207"/>
      <c r="Y49" s="207"/>
      <c r="Z49" s="207"/>
      <c r="AA49" s="207"/>
      <c r="AB49" s="207"/>
      <c r="AC49" s="207"/>
      <c r="AD49" s="207"/>
      <c r="AE49" s="207" t="s">
        <v>118</v>
      </c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08">
        <v>23</v>
      </c>
      <c r="B50" s="214" t="s">
        <v>185</v>
      </c>
      <c r="C50" s="259" t="s">
        <v>186</v>
      </c>
      <c r="D50" s="216" t="s">
        <v>137</v>
      </c>
      <c r="E50" s="223">
        <v>1.67367</v>
      </c>
      <c r="F50" s="226">
        <f>H50+J50</f>
        <v>0</v>
      </c>
      <c r="G50" s="227">
        <f>ROUND(E50*F50,2)</f>
        <v>0</v>
      </c>
      <c r="H50" s="227"/>
      <c r="I50" s="227">
        <f>ROUND(E50*H50,2)</f>
        <v>0</v>
      </c>
      <c r="J50" s="227"/>
      <c r="K50" s="227">
        <f>ROUND(E50*J50,2)</f>
        <v>0</v>
      </c>
      <c r="L50" s="227">
        <v>21</v>
      </c>
      <c r="M50" s="227">
        <f>G50*(1+L50/100)</f>
        <v>0</v>
      </c>
      <c r="N50" s="217">
        <v>0</v>
      </c>
      <c r="O50" s="217">
        <f>ROUND(E50*N50,5)</f>
        <v>0</v>
      </c>
      <c r="P50" s="217">
        <v>0</v>
      </c>
      <c r="Q50" s="217">
        <f>ROUND(E50*P50,5)</f>
        <v>0</v>
      </c>
      <c r="R50" s="217"/>
      <c r="S50" s="217"/>
      <c r="T50" s="218">
        <v>0.49</v>
      </c>
      <c r="U50" s="217">
        <f>ROUND(E50*T50,2)</f>
        <v>0.82</v>
      </c>
      <c r="V50" s="207"/>
      <c r="W50" s="207"/>
      <c r="X50" s="207"/>
      <c r="Y50" s="207"/>
      <c r="Z50" s="207"/>
      <c r="AA50" s="207"/>
      <c r="AB50" s="207"/>
      <c r="AC50" s="207"/>
      <c r="AD50" s="207"/>
      <c r="AE50" s="207" t="s">
        <v>118</v>
      </c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08">
        <v>24</v>
      </c>
      <c r="B51" s="214" t="s">
        <v>187</v>
      </c>
      <c r="C51" s="259" t="s">
        <v>188</v>
      </c>
      <c r="D51" s="216" t="s">
        <v>137</v>
      </c>
      <c r="E51" s="223">
        <v>28.452390000000001</v>
      </c>
      <c r="F51" s="226">
        <f>H51+J51</f>
        <v>0</v>
      </c>
      <c r="G51" s="227">
        <f>ROUND(E51*F51,2)</f>
        <v>0</v>
      </c>
      <c r="H51" s="227"/>
      <c r="I51" s="227">
        <f>ROUND(E51*H51,2)</f>
        <v>0</v>
      </c>
      <c r="J51" s="227"/>
      <c r="K51" s="227">
        <f>ROUND(E51*J51,2)</f>
        <v>0</v>
      </c>
      <c r="L51" s="227">
        <v>21</v>
      </c>
      <c r="M51" s="227">
        <f>G51*(1+L51/100)</f>
        <v>0</v>
      </c>
      <c r="N51" s="217">
        <v>0</v>
      </c>
      <c r="O51" s="217">
        <f>ROUND(E51*N51,5)</f>
        <v>0</v>
      </c>
      <c r="P51" s="217">
        <v>0</v>
      </c>
      <c r="Q51" s="217">
        <f>ROUND(E51*P51,5)</f>
        <v>0</v>
      </c>
      <c r="R51" s="217"/>
      <c r="S51" s="217"/>
      <c r="T51" s="218">
        <v>0</v>
      </c>
      <c r="U51" s="217">
        <f>ROUND(E51*T51,2)</f>
        <v>0</v>
      </c>
      <c r="V51" s="207"/>
      <c r="W51" s="207"/>
      <c r="X51" s="207"/>
      <c r="Y51" s="207"/>
      <c r="Z51" s="207"/>
      <c r="AA51" s="207"/>
      <c r="AB51" s="207"/>
      <c r="AC51" s="207"/>
      <c r="AD51" s="207"/>
      <c r="AE51" s="207" t="s">
        <v>118</v>
      </c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08"/>
      <c r="B52" s="214"/>
      <c r="C52" s="260" t="s">
        <v>189</v>
      </c>
      <c r="D52" s="219"/>
      <c r="E52" s="224">
        <v>28.452390000000001</v>
      </c>
      <c r="F52" s="227"/>
      <c r="G52" s="227"/>
      <c r="H52" s="227"/>
      <c r="I52" s="227"/>
      <c r="J52" s="227"/>
      <c r="K52" s="227"/>
      <c r="L52" s="227"/>
      <c r="M52" s="227"/>
      <c r="N52" s="217"/>
      <c r="O52" s="217"/>
      <c r="P52" s="217"/>
      <c r="Q52" s="217"/>
      <c r="R52" s="217"/>
      <c r="S52" s="217"/>
      <c r="T52" s="218"/>
      <c r="U52" s="217"/>
      <c r="V52" s="207"/>
      <c r="W52" s="207"/>
      <c r="X52" s="207"/>
      <c r="Y52" s="207"/>
      <c r="Z52" s="207"/>
      <c r="AA52" s="207"/>
      <c r="AB52" s="207"/>
      <c r="AC52" s="207"/>
      <c r="AD52" s="207"/>
      <c r="AE52" s="207" t="s">
        <v>120</v>
      </c>
      <c r="AF52" s="207">
        <v>0</v>
      </c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08">
        <v>25</v>
      </c>
      <c r="B53" s="214" t="s">
        <v>190</v>
      </c>
      <c r="C53" s="259" t="s">
        <v>191</v>
      </c>
      <c r="D53" s="216" t="s">
        <v>137</v>
      </c>
      <c r="E53" s="223">
        <v>1.67367</v>
      </c>
      <c r="F53" s="226">
        <f>H53+J53</f>
        <v>0</v>
      </c>
      <c r="G53" s="227">
        <f>ROUND(E53*F53,2)</f>
        <v>0</v>
      </c>
      <c r="H53" s="227"/>
      <c r="I53" s="227">
        <f>ROUND(E53*H53,2)</f>
        <v>0</v>
      </c>
      <c r="J53" s="227"/>
      <c r="K53" s="227">
        <f>ROUND(E53*J53,2)</f>
        <v>0</v>
      </c>
      <c r="L53" s="227">
        <v>21</v>
      </c>
      <c r="M53" s="227">
        <f>G53*(1+L53/100)</f>
        <v>0</v>
      </c>
      <c r="N53" s="217">
        <v>0</v>
      </c>
      <c r="O53" s="217">
        <f>ROUND(E53*N53,5)</f>
        <v>0</v>
      </c>
      <c r="P53" s="217">
        <v>0</v>
      </c>
      <c r="Q53" s="217">
        <f>ROUND(E53*P53,5)</f>
        <v>0</v>
      </c>
      <c r="R53" s="217"/>
      <c r="S53" s="217"/>
      <c r="T53" s="218">
        <v>6.0000000000000001E-3</v>
      </c>
      <c r="U53" s="217">
        <f>ROUND(E53*T53,2)</f>
        <v>0.01</v>
      </c>
      <c r="V53" s="207"/>
      <c r="W53" s="207"/>
      <c r="X53" s="207"/>
      <c r="Y53" s="207"/>
      <c r="Z53" s="207"/>
      <c r="AA53" s="207"/>
      <c r="AB53" s="207"/>
      <c r="AC53" s="207"/>
      <c r="AD53" s="207"/>
      <c r="AE53" s="207" t="s">
        <v>118</v>
      </c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08">
        <v>26</v>
      </c>
      <c r="B54" s="214" t="s">
        <v>192</v>
      </c>
      <c r="C54" s="259" t="s">
        <v>193</v>
      </c>
      <c r="D54" s="216" t="s">
        <v>137</v>
      </c>
      <c r="E54" s="223">
        <v>1.67367</v>
      </c>
      <c r="F54" s="226">
        <f>H54+J54</f>
        <v>0</v>
      </c>
      <c r="G54" s="227">
        <f>ROUND(E54*F54,2)</f>
        <v>0</v>
      </c>
      <c r="H54" s="227"/>
      <c r="I54" s="227">
        <f>ROUND(E54*H54,2)</f>
        <v>0</v>
      </c>
      <c r="J54" s="227"/>
      <c r="K54" s="227">
        <f>ROUND(E54*J54,2)</f>
        <v>0</v>
      </c>
      <c r="L54" s="227">
        <v>21</v>
      </c>
      <c r="M54" s="227">
        <f>G54*(1+L54/100)</f>
        <v>0</v>
      </c>
      <c r="N54" s="217">
        <v>0</v>
      </c>
      <c r="O54" s="217">
        <f>ROUND(E54*N54,5)</f>
        <v>0</v>
      </c>
      <c r="P54" s="217">
        <v>0</v>
      </c>
      <c r="Q54" s="217">
        <f>ROUND(E54*P54,5)</f>
        <v>0</v>
      </c>
      <c r="R54" s="217"/>
      <c r="S54" s="217"/>
      <c r="T54" s="218">
        <v>0</v>
      </c>
      <c r="U54" s="217">
        <f>ROUND(E54*T54,2)</f>
        <v>0</v>
      </c>
      <c r="V54" s="207"/>
      <c r="W54" s="207"/>
      <c r="X54" s="207"/>
      <c r="Y54" s="207"/>
      <c r="Z54" s="207"/>
      <c r="AA54" s="207"/>
      <c r="AB54" s="207"/>
      <c r="AC54" s="207"/>
      <c r="AD54" s="207"/>
      <c r="AE54" s="207" t="s">
        <v>118</v>
      </c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x14ac:dyDescent="0.2">
      <c r="A55" s="209" t="s">
        <v>113</v>
      </c>
      <c r="B55" s="215" t="s">
        <v>64</v>
      </c>
      <c r="C55" s="261" t="s">
        <v>65</v>
      </c>
      <c r="D55" s="220"/>
      <c r="E55" s="225"/>
      <c r="F55" s="228"/>
      <c r="G55" s="228">
        <f>SUMIF(AE56:AE118,"&lt;&gt;NOR",G56:G118)</f>
        <v>0</v>
      </c>
      <c r="H55" s="228"/>
      <c r="I55" s="228">
        <f>SUM(I56:I118)</f>
        <v>0</v>
      </c>
      <c r="J55" s="228"/>
      <c r="K55" s="228">
        <f>SUM(K56:K118)</f>
        <v>0</v>
      </c>
      <c r="L55" s="228"/>
      <c r="M55" s="228">
        <f>SUM(M56:M118)</f>
        <v>0</v>
      </c>
      <c r="N55" s="221"/>
      <c r="O55" s="221">
        <f>SUM(O56:O118)</f>
        <v>0.25635999999999998</v>
      </c>
      <c r="P55" s="221"/>
      <c r="Q55" s="221">
        <f>SUM(Q56:Q118)</f>
        <v>0</v>
      </c>
      <c r="R55" s="221"/>
      <c r="S55" s="221"/>
      <c r="T55" s="222"/>
      <c r="U55" s="221">
        <f>SUM(U56:U118)</f>
        <v>104.01</v>
      </c>
      <c r="AE55" t="s">
        <v>114</v>
      </c>
    </row>
    <row r="56" spans="1:60" outlineLevel="1" x14ac:dyDescent="0.2">
      <c r="A56" s="208">
        <v>27</v>
      </c>
      <c r="B56" s="214" t="s">
        <v>194</v>
      </c>
      <c r="C56" s="259" t="s">
        <v>195</v>
      </c>
      <c r="D56" s="216" t="s">
        <v>147</v>
      </c>
      <c r="E56" s="223">
        <v>3.36</v>
      </c>
      <c r="F56" s="226">
        <f>H56+J56</f>
        <v>0</v>
      </c>
      <c r="G56" s="227">
        <f>ROUND(E56*F56,2)</f>
        <v>0</v>
      </c>
      <c r="H56" s="227"/>
      <c r="I56" s="227">
        <f>ROUND(E56*H56,2)</f>
        <v>0</v>
      </c>
      <c r="J56" s="227"/>
      <c r="K56" s="227">
        <f>ROUND(E56*J56,2)</f>
        <v>0</v>
      </c>
      <c r="L56" s="227">
        <v>21</v>
      </c>
      <c r="M56" s="227">
        <f>G56*(1+L56/100)</f>
        <v>0</v>
      </c>
      <c r="N56" s="217">
        <v>3.4000000000000002E-4</v>
      </c>
      <c r="O56" s="217">
        <f>ROUND(E56*N56,5)</f>
        <v>1.14E-3</v>
      </c>
      <c r="P56" s="217">
        <v>0</v>
      </c>
      <c r="Q56" s="217">
        <f>ROUND(E56*P56,5)</f>
        <v>0</v>
      </c>
      <c r="R56" s="217"/>
      <c r="S56" s="217"/>
      <c r="T56" s="218">
        <v>0.32</v>
      </c>
      <c r="U56" s="217">
        <f>ROUND(E56*T56,2)</f>
        <v>1.08</v>
      </c>
      <c r="V56" s="207"/>
      <c r="W56" s="207"/>
      <c r="X56" s="207"/>
      <c r="Y56" s="207"/>
      <c r="Z56" s="207"/>
      <c r="AA56" s="207"/>
      <c r="AB56" s="207"/>
      <c r="AC56" s="207"/>
      <c r="AD56" s="207"/>
      <c r="AE56" s="207" t="s">
        <v>118</v>
      </c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08"/>
      <c r="B57" s="214"/>
      <c r="C57" s="260" t="s">
        <v>196</v>
      </c>
      <c r="D57" s="219"/>
      <c r="E57" s="224">
        <v>3.36</v>
      </c>
      <c r="F57" s="227"/>
      <c r="G57" s="227"/>
      <c r="H57" s="227"/>
      <c r="I57" s="227"/>
      <c r="J57" s="227"/>
      <c r="K57" s="227"/>
      <c r="L57" s="227"/>
      <c r="M57" s="227"/>
      <c r="N57" s="217"/>
      <c r="O57" s="217"/>
      <c r="P57" s="217"/>
      <c r="Q57" s="217"/>
      <c r="R57" s="217"/>
      <c r="S57" s="217"/>
      <c r="T57" s="218"/>
      <c r="U57" s="217"/>
      <c r="V57" s="207"/>
      <c r="W57" s="207"/>
      <c r="X57" s="207"/>
      <c r="Y57" s="207"/>
      <c r="Z57" s="207"/>
      <c r="AA57" s="207"/>
      <c r="AB57" s="207"/>
      <c r="AC57" s="207"/>
      <c r="AD57" s="207"/>
      <c r="AE57" s="207" t="s">
        <v>120</v>
      </c>
      <c r="AF57" s="207">
        <v>0</v>
      </c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08">
        <v>28</v>
      </c>
      <c r="B58" s="214" t="s">
        <v>197</v>
      </c>
      <c r="C58" s="259" t="s">
        <v>198</v>
      </c>
      <c r="D58" s="216" t="s">
        <v>147</v>
      </c>
      <c r="E58" s="223">
        <v>4.5149999999999997</v>
      </c>
      <c r="F58" s="226">
        <f>H58+J58</f>
        <v>0</v>
      </c>
      <c r="G58" s="227">
        <f>ROUND(E58*F58,2)</f>
        <v>0</v>
      </c>
      <c r="H58" s="227"/>
      <c r="I58" s="227">
        <f>ROUND(E58*H58,2)</f>
        <v>0</v>
      </c>
      <c r="J58" s="227"/>
      <c r="K58" s="227">
        <f>ROUND(E58*J58,2)</f>
        <v>0</v>
      </c>
      <c r="L58" s="227">
        <v>21</v>
      </c>
      <c r="M58" s="227">
        <f>G58*(1+L58/100)</f>
        <v>0</v>
      </c>
      <c r="N58" s="217">
        <v>3.8000000000000002E-4</v>
      </c>
      <c r="O58" s="217">
        <f>ROUND(E58*N58,5)</f>
        <v>1.72E-3</v>
      </c>
      <c r="P58" s="217">
        <v>0</v>
      </c>
      <c r="Q58" s="217">
        <f>ROUND(E58*P58,5)</f>
        <v>0</v>
      </c>
      <c r="R58" s="217"/>
      <c r="S58" s="217"/>
      <c r="T58" s="218">
        <v>0.32</v>
      </c>
      <c r="U58" s="217">
        <f>ROUND(E58*T58,2)</f>
        <v>1.44</v>
      </c>
      <c r="V58" s="207"/>
      <c r="W58" s="207"/>
      <c r="X58" s="207"/>
      <c r="Y58" s="207"/>
      <c r="Z58" s="207"/>
      <c r="AA58" s="207"/>
      <c r="AB58" s="207"/>
      <c r="AC58" s="207"/>
      <c r="AD58" s="207"/>
      <c r="AE58" s="207" t="s">
        <v>118</v>
      </c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08"/>
      <c r="B59" s="214"/>
      <c r="C59" s="260" t="s">
        <v>199</v>
      </c>
      <c r="D59" s="219"/>
      <c r="E59" s="224">
        <v>4.5149999999999997</v>
      </c>
      <c r="F59" s="227"/>
      <c r="G59" s="227"/>
      <c r="H59" s="227"/>
      <c r="I59" s="227"/>
      <c r="J59" s="227"/>
      <c r="K59" s="227"/>
      <c r="L59" s="227"/>
      <c r="M59" s="227"/>
      <c r="N59" s="217"/>
      <c r="O59" s="217"/>
      <c r="P59" s="217"/>
      <c r="Q59" s="217"/>
      <c r="R59" s="217"/>
      <c r="S59" s="217"/>
      <c r="T59" s="218"/>
      <c r="U59" s="217"/>
      <c r="V59" s="207"/>
      <c r="W59" s="207"/>
      <c r="X59" s="207"/>
      <c r="Y59" s="207"/>
      <c r="Z59" s="207"/>
      <c r="AA59" s="207"/>
      <c r="AB59" s="207"/>
      <c r="AC59" s="207"/>
      <c r="AD59" s="207"/>
      <c r="AE59" s="207" t="s">
        <v>120</v>
      </c>
      <c r="AF59" s="207">
        <v>0</v>
      </c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08">
        <v>29</v>
      </c>
      <c r="B60" s="214" t="s">
        <v>200</v>
      </c>
      <c r="C60" s="259" t="s">
        <v>201</v>
      </c>
      <c r="D60" s="216" t="s">
        <v>147</v>
      </c>
      <c r="E60" s="223">
        <v>3.6749999999999998</v>
      </c>
      <c r="F60" s="226">
        <f>H60+J60</f>
        <v>0</v>
      </c>
      <c r="G60" s="227">
        <f>ROUND(E60*F60,2)</f>
        <v>0</v>
      </c>
      <c r="H60" s="227"/>
      <c r="I60" s="227">
        <f>ROUND(E60*H60,2)</f>
        <v>0</v>
      </c>
      <c r="J60" s="227"/>
      <c r="K60" s="227">
        <f>ROUND(E60*J60,2)</f>
        <v>0</v>
      </c>
      <c r="L60" s="227">
        <v>21</v>
      </c>
      <c r="M60" s="227">
        <f>G60*(1+L60/100)</f>
        <v>0</v>
      </c>
      <c r="N60" s="217">
        <v>4.6999999999999999E-4</v>
      </c>
      <c r="O60" s="217">
        <f>ROUND(E60*N60,5)</f>
        <v>1.73E-3</v>
      </c>
      <c r="P60" s="217">
        <v>0</v>
      </c>
      <c r="Q60" s="217">
        <f>ROUND(E60*P60,5)</f>
        <v>0</v>
      </c>
      <c r="R60" s="217"/>
      <c r="S60" s="217"/>
      <c r="T60" s="218">
        <v>0.35899999999999999</v>
      </c>
      <c r="U60" s="217">
        <f>ROUND(E60*T60,2)</f>
        <v>1.32</v>
      </c>
      <c r="V60" s="207"/>
      <c r="W60" s="207"/>
      <c r="X60" s="207"/>
      <c r="Y60" s="207"/>
      <c r="Z60" s="207"/>
      <c r="AA60" s="207"/>
      <c r="AB60" s="207"/>
      <c r="AC60" s="207"/>
      <c r="AD60" s="207"/>
      <c r="AE60" s="207" t="s">
        <v>118</v>
      </c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08"/>
      <c r="B61" s="214"/>
      <c r="C61" s="260" t="s">
        <v>202</v>
      </c>
      <c r="D61" s="219"/>
      <c r="E61" s="224">
        <v>3.6749999999999998</v>
      </c>
      <c r="F61" s="227"/>
      <c r="G61" s="227"/>
      <c r="H61" s="227"/>
      <c r="I61" s="227"/>
      <c r="J61" s="227"/>
      <c r="K61" s="227"/>
      <c r="L61" s="227"/>
      <c r="M61" s="227"/>
      <c r="N61" s="217"/>
      <c r="O61" s="217"/>
      <c r="P61" s="217"/>
      <c r="Q61" s="217"/>
      <c r="R61" s="217"/>
      <c r="S61" s="217"/>
      <c r="T61" s="218"/>
      <c r="U61" s="217"/>
      <c r="V61" s="207"/>
      <c r="W61" s="207"/>
      <c r="X61" s="207"/>
      <c r="Y61" s="207"/>
      <c r="Z61" s="207"/>
      <c r="AA61" s="207"/>
      <c r="AB61" s="207"/>
      <c r="AC61" s="207"/>
      <c r="AD61" s="207"/>
      <c r="AE61" s="207" t="s">
        <v>120</v>
      </c>
      <c r="AF61" s="207">
        <v>0</v>
      </c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08">
        <v>30</v>
      </c>
      <c r="B62" s="214" t="s">
        <v>203</v>
      </c>
      <c r="C62" s="259" t="s">
        <v>204</v>
      </c>
      <c r="D62" s="216" t="s">
        <v>147</v>
      </c>
      <c r="E62" s="223">
        <v>2.625</v>
      </c>
      <c r="F62" s="226">
        <f>H62+J62</f>
        <v>0</v>
      </c>
      <c r="G62" s="227">
        <f>ROUND(E62*F62,2)</f>
        <v>0</v>
      </c>
      <c r="H62" s="227"/>
      <c r="I62" s="227">
        <f>ROUND(E62*H62,2)</f>
        <v>0</v>
      </c>
      <c r="J62" s="227"/>
      <c r="K62" s="227">
        <f>ROUND(E62*J62,2)</f>
        <v>0</v>
      </c>
      <c r="L62" s="227">
        <v>21</v>
      </c>
      <c r="M62" s="227">
        <f>G62*(1+L62/100)</f>
        <v>0</v>
      </c>
      <c r="N62" s="217">
        <v>1.5200000000000001E-3</v>
      </c>
      <c r="O62" s="217">
        <f>ROUND(E62*N62,5)</f>
        <v>3.9899999999999996E-3</v>
      </c>
      <c r="P62" s="217">
        <v>0</v>
      </c>
      <c r="Q62" s="217">
        <f>ROUND(E62*P62,5)</f>
        <v>0</v>
      </c>
      <c r="R62" s="217"/>
      <c r="S62" s="217"/>
      <c r="T62" s="218">
        <v>1.173</v>
      </c>
      <c r="U62" s="217">
        <f>ROUND(E62*T62,2)</f>
        <v>3.08</v>
      </c>
      <c r="V62" s="207"/>
      <c r="W62" s="207"/>
      <c r="X62" s="207"/>
      <c r="Y62" s="207"/>
      <c r="Z62" s="207"/>
      <c r="AA62" s="207"/>
      <c r="AB62" s="207"/>
      <c r="AC62" s="207"/>
      <c r="AD62" s="207"/>
      <c r="AE62" s="207" t="s">
        <v>118</v>
      </c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08"/>
      <c r="B63" s="214"/>
      <c r="C63" s="260" t="s">
        <v>205</v>
      </c>
      <c r="D63" s="219"/>
      <c r="E63" s="224">
        <v>2.625</v>
      </c>
      <c r="F63" s="227"/>
      <c r="G63" s="227"/>
      <c r="H63" s="227"/>
      <c r="I63" s="227"/>
      <c r="J63" s="227"/>
      <c r="K63" s="227"/>
      <c r="L63" s="227"/>
      <c r="M63" s="227"/>
      <c r="N63" s="217"/>
      <c r="O63" s="217"/>
      <c r="P63" s="217"/>
      <c r="Q63" s="217"/>
      <c r="R63" s="217"/>
      <c r="S63" s="217"/>
      <c r="T63" s="218"/>
      <c r="U63" s="217"/>
      <c r="V63" s="207"/>
      <c r="W63" s="207"/>
      <c r="X63" s="207"/>
      <c r="Y63" s="207"/>
      <c r="Z63" s="207"/>
      <c r="AA63" s="207"/>
      <c r="AB63" s="207"/>
      <c r="AC63" s="207"/>
      <c r="AD63" s="207"/>
      <c r="AE63" s="207" t="s">
        <v>120</v>
      </c>
      <c r="AF63" s="207">
        <v>0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08">
        <v>31</v>
      </c>
      <c r="B64" s="214" t="s">
        <v>206</v>
      </c>
      <c r="C64" s="259" t="s">
        <v>207</v>
      </c>
      <c r="D64" s="216" t="s">
        <v>147</v>
      </c>
      <c r="E64" s="223">
        <v>1.155</v>
      </c>
      <c r="F64" s="226">
        <f>H64+J64</f>
        <v>0</v>
      </c>
      <c r="G64" s="227">
        <f>ROUND(E64*F64,2)</f>
        <v>0</v>
      </c>
      <c r="H64" s="227"/>
      <c r="I64" s="227">
        <f>ROUND(E64*H64,2)</f>
        <v>0</v>
      </c>
      <c r="J64" s="227"/>
      <c r="K64" s="227">
        <f>ROUND(E64*J64,2)</f>
        <v>0</v>
      </c>
      <c r="L64" s="227">
        <v>21</v>
      </c>
      <c r="M64" s="227">
        <f>G64*(1+L64/100)</f>
        <v>0</v>
      </c>
      <c r="N64" s="217">
        <v>5.1999999999999995E-4</v>
      </c>
      <c r="O64" s="217">
        <f>ROUND(E64*N64,5)</f>
        <v>5.9999999999999995E-4</v>
      </c>
      <c r="P64" s="217">
        <v>0</v>
      </c>
      <c r="Q64" s="217">
        <f>ROUND(E64*P64,5)</f>
        <v>0</v>
      </c>
      <c r="R64" s="217"/>
      <c r="S64" s="217"/>
      <c r="T64" s="218">
        <v>0.52900000000000003</v>
      </c>
      <c r="U64" s="217">
        <f>ROUND(E64*T64,2)</f>
        <v>0.61</v>
      </c>
      <c r="V64" s="207"/>
      <c r="W64" s="207"/>
      <c r="X64" s="207"/>
      <c r="Y64" s="207"/>
      <c r="Z64" s="207"/>
      <c r="AA64" s="207"/>
      <c r="AB64" s="207"/>
      <c r="AC64" s="207"/>
      <c r="AD64" s="207"/>
      <c r="AE64" s="207" t="s">
        <v>118</v>
      </c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08"/>
      <c r="B65" s="214"/>
      <c r="C65" s="260" t="s">
        <v>208</v>
      </c>
      <c r="D65" s="219"/>
      <c r="E65" s="224">
        <v>1.155</v>
      </c>
      <c r="F65" s="227"/>
      <c r="G65" s="227"/>
      <c r="H65" s="227"/>
      <c r="I65" s="227"/>
      <c r="J65" s="227"/>
      <c r="K65" s="227"/>
      <c r="L65" s="227"/>
      <c r="M65" s="227"/>
      <c r="N65" s="217"/>
      <c r="O65" s="217"/>
      <c r="P65" s="217"/>
      <c r="Q65" s="217"/>
      <c r="R65" s="217"/>
      <c r="S65" s="217"/>
      <c r="T65" s="218"/>
      <c r="U65" s="217"/>
      <c r="V65" s="207"/>
      <c r="W65" s="207"/>
      <c r="X65" s="207"/>
      <c r="Y65" s="207"/>
      <c r="Z65" s="207"/>
      <c r="AA65" s="207"/>
      <c r="AB65" s="207"/>
      <c r="AC65" s="207"/>
      <c r="AD65" s="207"/>
      <c r="AE65" s="207" t="s">
        <v>120</v>
      </c>
      <c r="AF65" s="207">
        <v>0</v>
      </c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08">
        <v>32</v>
      </c>
      <c r="B66" s="214" t="s">
        <v>206</v>
      </c>
      <c r="C66" s="259" t="s">
        <v>209</v>
      </c>
      <c r="D66" s="216" t="s">
        <v>147</v>
      </c>
      <c r="E66" s="223">
        <v>9.3450000000000006</v>
      </c>
      <c r="F66" s="226">
        <f>H66+J66</f>
        <v>0</v>
      </c>
      <c r="G66" s="227">
        <f>ROUND(E66*F66,2)</f>
        <v>0</v>
      </c>
      <c r="H66" s="227"/>
      <c r="I66" s="227">
        <f>ROUND(E66*H66,2)</f>
        <v>0</v>
      </c>
      <c r="J66" s="227"/>
      <c r="K66" s="227">
        <f>ROUND(E66*J66,2)</f>
        <v>0</v>
      </c>
      <c r="L66" s="227">
        <v>21</v>
      </c>
      <c r="M66" s="227">
        <f>G66*(1+L66/100)</f>
        <v>0</v>
      </c>
      <c r="N66" s="217">
        <v>5.1999999999999995E-4</v>
      </c>
      <c r="O66" s="217">
        <f>ROUND(E66*N66,5)</f>
        <v>4.8599999999999997E-3</v>
      </c>
      <c r="P66" s="217">
        <v>0</v>
      </c>
      <c r="Q66" s="217">
        <f>ROUND(E66*P66,5)</f>
        <v>0</v>
      </c>
      <c r="R66" s="217"/>
      <c r="S66" s="217"/>
      <c r="T66" s="218">
        <v>0.52900000000000003</v>
      </c>
      <c r="U66" s="217">
        <f>ROUND(E66*T66,2)</f>
        <v>4.9400000000000004</v>
      </c>
      <c r="V66" s="207"/>
      <c r="W66" s="207"/>
      <c r="X66" s="207"/>
      <c r="Y66" s="207"/>
      <c r="Z66" s="207"/>
      <c r="AA66" s="207"/>
      <c r="AB66" s="207"/>
      <c r="AC66" s="207"/>
      <c r="AD66" s="207"/>
      <c r="AE66" s="207" t="s">
        <v>118</v>
      </c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08"/>
      <c r="B67" s="214"/>
      <c r="C67" s="260" t="s">
        <v>210</v>
      </c>
      <c r="D67" s="219"/>
      <c r="E67" s="224">
        <v>9.3450000000000006</v>
      </c>
      <c r="F67" s="227"/>
      <c r="G67" s="227"/>
      <c r="H67" s="227"/>
      <c r="I67" s="227"/>
      <c r="J67" s="227"/>
      <c r="K67" s="227"/>
      <c r="L67" s="227"/>
      <c r="M67" s="227"/>
      <c r="N67" s="217"/>
      <c r="O67" s="217"/>
      <c r="P67" s="217"/>
      <c r="Q67" s="217"/>
      <c r="R67" s="217"/>
      <c r="S67" s="217"/>
      <c r="T67" s="218"/>
      <c r="U67" s="217"/>
      <c r="V67" s="207"/>
      <c r="W67" s="207"/>
      <c r="X67" s="207"/>
      <c r="Y67" s="207"/>
      <c r="Z67" s="207"/>
      <c r="AA67" s="207"/>
      <c r="AB67" s="207"/>
      <c r="AC67" s="207"/>
      <c r="AD67" s="207"/>
      <c r="AE67" s="207" t="s">
        <v>120</v>
      </c>
      <c r="AF67" s="207">
        <v>0</v>
      </c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08">
        <v>33</v>
      </c>
      <c r="B68" s="214" t="s">
        <v>206</v>
      </c>
      <c r="C68" s="259" t="s">
        <v>211</v>
      </c>
      <c r="D68" s="216" t="s">
        <v>147</v>
      </c>
      <c r="E68" s="223">
        <v>13.335000000000001</v>
      </c>
      <c r="F68" s="226">
        <f>H68+J68</f>
        <v>0</v>
      </c>
      <c r="G68" s="227">
        <f>ROUND(E68*F68,2)</f>
        <v>0</v>
      </c>
      <c r="H68" s="227"/>
      <c r="I68" s="227">
        <f>ROUND(E68*H68,2)</f>
        <v>0</v>
      </c>
      <c r="J68" s="227"/>
      <c r="K68" s="227">
        <f>ROUND(E68*J68,2)</f>
        <v>0</v>
      </c>
      <c r="L68" s="227">
        <v>21</v>
      </c>
      <c r="M68" s="227">
        <f>G68*(1+L68/100)</f>
        <v>0</v>
      </c>
      <c r="N68" s="217">
        <v>5.1999999999999995E-4</v>
      </c>
      <c r="O68" s="217">
        <f>ROUND(E68*N68,5)</f>
        <v>6.9300000000000004E-3</v>
      </c>
      <c r="P68" s="217">
        <v>0</v>
      </c>
      <c r="Q68" s="217">
        <f>ROUND(E68*P68,5)</f>
        <v>0</v>
      </c>
      <c r="R68" s="217"/>
      <c r="S68" s="217"/>
      <c r="T68" s="218">
        <v>0.52900000000000003</v>
      </c>
      <c r="U68" s="217">
        <f>ROUND(E68*T68,2)</f>
        <v>7.05</v>
      </c>
      <c r="V68" s="207"/>
      <c r="W68" s="207"/>
      <c r="X68" s="207"/>
      <c r="Y68" s="207"/>
      <c r="Z68" s="207"/>
      <c r="AA68" s="207"/>
      <c r="AB68" s="207"/>
      <c r="AC68" s="207"/>
      <c r="AD68" s="207"/>
      <c r="AE68" s="207" t="s">
        <v>118</v>
      </c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08"/>
      <c r="B69" s="214"/>
      <c r="C69" s="260" t="s">
        <v>212</v>
      </c>
      <c r="D69" s="219"/>
      <c r="E69" s="224">
        <v>13.335000000000001</v>
      </c>
      <c r="F69" s="227"/>
      <c r="G69" s="227"/>
      <c r="H69" s="227"/>
      <c r="I69" s="227"/>
      <c r="J69" s="227"/>
      <c r="K69" s="227"/>
      <c r="L69" s="227"/>
      <c r="M69" s="227"/>
      <c r="N69" s="217"/>
      <c r="O69" s="217"/>
      <c r="P69" s="217"/>
      <c r="Q69" s="217"/>
      <c r="R69" s="217"/>
      <c r="S69" s="217"/>
      <c r="T69" s="218"/>
      <c r="U69" s="217"/>
      <c r="V69" s="207"/>
      <c r="W69" s="207"/>
      <c r="X69" s="207"/>
      <c r="Y69" s="207"/>
      <c r="Z69" s="207"/>
      <c r="AA69" s="207"/>
      <c r="AB69" s="207"/>
      <c r="AC69" s="207"/>
      <c r="AD69" s="207"/>
      <c r="AE69" s="207" t="s">
        <v>120</v>
      </c>
      <c r="AF69" s="207">
        <v>0</v>
      </c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08">
        <v>34</v>
      </c>
      <c r="B70" s="214" t="s">
        <v>213</v>
      </c>
      <c r="C70" s="259" t="s">
        <v>214</v>
      </c>
      <c r="D70" s="216" t="s">
        <v>147</v>
      </c>
      <c r="E70" s="223">
        <v>4.3049999999999997</v>
      </c>
      <c r="F70" s="226">
        <f>H70+J70</f>
        <v>0</v>
      </c>
      <c r="G70" s="227">
        <f>ROUND(E70*F70,2)</f>
        <v>0</v>
      </c>
      <c r="H70" s="227"/>
      <c r="I70" s="227">
        <f>ROUND(E70*H70,2)</f>
        <v>0</v>
      </c>
      <c r="J70" s="227"/>
      <c r="K70" s="227">
        <f>ROUND(E70*J70,2)</f>
        <v>0</v>
      </c>
      <c r="L70" s="227">
        <v>21</v>
      </c>
      <c r="M70" s="227">
        <f>G70*(1+L70/100)</f>
        <v>0</v>
      </c>
      <c r="N70" s="217">
        <v>7.7999999999999999E-4</v>
      </c>
      <c r="O70" s="217">
        <f>ROUND(E70*N70,5)</f>
        <v>3.3600000000000001E-3</v>
      </c>
      <c r="P70" s="217">
        <v>0</v>
      </c>
      <c r="Q70" s="217">
        <f>ROUND(E70*P70,5)</f>
        <v>0</v>
      </c>
      <c r="R70" s="217"/>
      <c r="S70" s="217"/>
      <c r="T70" s="218">
        <v>0.81899999999999995</v>
      </c>
      <c r="U70" s="217">
        <f>ROUND(E70*T70,2)</f>
        <v>3.53</v>
      </c>
      <c r="V70" s="207"/>
      <c r="W70" s="207"/>
      <c r="X70" s="207"/>
      <c r="Y70" s="207"/>
      <c r="Z70" s="207"/>
      <c r="AA70" s="207"/>
      <c r="AB70" s="207"/>
      <c r="AC70" s="207"/>
      <c r="AD70" s="207"/>
      <c r="AE70" s="207" t="s">
        <v>118</v>
      </c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08"/>
      <c r="B71" s="214"/>
      <c r="C71" s="260" t="s">
        <v>215</v>
      </c>
      <c r="D71" s="219"/>
      <c r="E71" s="224">
        <v>4.3049999999999997</v>
      </c>
      <c r="F71" s="227"/>
      <c r="G71" s="227"/>
      <c r="H71" s="227"/>
      <c r="I71" s="227"/>
      <c r="J71" s="227"/>
      <c r="K71" s="227"/>
      <c r="L71" s="227"/>
      <c r="M71" s="227"/>
      <c r="N71" s="217"/>
      <c r="O71" s="217"/>
      <c r="P71" s="217"/>
      <c r="Q71" s="217"/>
      <c r="R71" s="217"/>
      <c r="S71" s="217"/>
      <c r="T71" s="218"/>
      <c r="U71" s="217"/>
      <c r="V71" s="207"/>
      <c r="W71" s="207"/>
      <c r="X71" s="207"/>
      <c r="Y71" s="207"/>
      <c r="Z71" s="207"/>
      <c r="AA71" s="207"/>
      <c r="AB71" s="207"/>
      <c r="AC71" s="207"/>
      <c r="AD71" s="207"/>
      <c r="AE71" s="207" t="s">
        <v>120</v>
      </c>
      <c r="AF71" s="207">
        <v>0</v>
      </c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08">
        <v>35</v>
      </c>
      <c r="B72" s="214" t="s">
        <v>216</v>
      </c>
      <c r="C72" s="259" t="s">
        <v>217</v>
      </c>
      <c r="D72" s="216" t="s">
        <v>147</v>
      </c>
      <c r="E72" s="223">
        <v>13.23</v>
      </c>
      <c r="F72" s="226">
        <f>H72+J72</f>
        <v>0</v>
      </c>
      <c r="G72" s="227">
        <f>ROUND(E72*F72,2)</f>
        <v>0</v>
      </c>
      <c r="H72" s="227"/>
      <c r="I72" s="227">
        <f>ROUND(E72*H72,2)</f>
        <v>0</v>
      </c>
      <c r="J72" s="227"/>
      <c r="K72" s="227">
        <f>ROUND(E72*J72,2)</f>
        <v>0</v>
      </c>
      <c r="L72" s="227">
        <v>21</v>
      </c>
      <c r="M72" s="227">
        <f>G72*(1+L72/100)</f>
        <v>0</v>
      </c>
      <c r="N72" s="217">
        <v>1.31E-3</v>
      </c>
      <c r="O72" s="217">
        <f>ROUND(E72*N72,5)</f>
        <v>1.7330000000000002E-2</v>
      </c>
      <c r="P72" s="217">
        <v>0</v>
      </c>
      <c r="Q72" s="217">
        <f>ROUND(E72*P72,5)</f>
        <v>0</v>
      </c>
      <c r="R72" s="217"/>
      <c r="S72" s="217"/>
      <c r="T72" s="218">
        <v>0.79700000000000004</v>
      </c>
      <c r="U72" s="217">
        <f>ROUND(E72*T72,2)</f>
        <v>10.54</v>
      </c>
      <c r="V72" s="207"/>
      <c r="W72" s="207"/>
      <c r="X72" s="207"/>
      <c r="Y72" s="207"/>
      <c r="Z72" s="207"/>
      <c r="AA72" s="207"/>
      <c r="AB72" s="207"/>
      <c r="AC72" s="207"/>
      <c r="AD72" s="207"/>
      <c r="AE72" s="207" t="s">
        <v>118</v>
      </c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08"/>
      <c r="B73" s="214"/>
      <c r="C73" s="260" t="s">
        <v>218</v>
      </c>
      <c r="D73" s="219"/>
      <c r="E73" s="224">
        <v>13.23</v>
      </c>
      <c r="F73" s="227"/>
      <c r="G73" s="227"/>
      <c r="H73" s="227"/>
      <c r="I73" s="227"/>
      <c r="J73" s="227"/>
      <c r="K73" s="227"/>
      <c r="L73" s="227"/>
      <c r="M73" s="227"/>
      <c r="N73" s="217"/>
      <c r="O73" s="217"/>
      <c r="P73" s="217"/>
      <c r="Q73" s="217"/>
      <c r="R73" s="217"/>
      <c r="S73" s="217"/>
      <c r="T73" s="218"/>
      <c r="U73" s="217"/>
      <c r="V73" s="207"/>
      <c r="W73" s="207"/>
      <c r="X73" s="207"/>
      <c r="Y73" s="207"/>
      <c r="Z73" s="207"/>
      <c r="AA73" s="207"/>
      <c r="AB73" s="207"/>
      <c r="AC73" s="207"/>
      <c r="AD73" s="207"/>
      <c r="AE73" s="207" t="s">
        <v>120</v>
      </c>
      <c r="AF73" s="207">
        <v>0</v>
      </c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08">
        <v>36</v>
      </c>
      <c r="B74" s="214" t="s">
        <v>219</v>
      </c>
      <c r="C74" s="259" t="s">
        <v>220</v>
      </c>
      <c r="D74" s="216" t="s">
        <v>147</v>
      </c>
      <c r="E74" s="223">
        <v>3.36</v>
      </c>
      <c r="F74" s="226">
        <f>H74+J74</f>
        <v>0</v>
      </c>
      <c r="G74" s="227">
        <f>ROUND(E74*F74,2)</f>
        <v>0</v>
      </c>
      <c r="H74" s="227"/>
      <c r="I74" s="227">
        <f>ROUND(E74*H74,2)</f>
        <v>0</v>
      </c>
      <c r="J74" s="227"/>
      <c r="K74" s="227">
        <f>ROUND(E74*J74,2)</f>
        <v>0</v>
      </c>
      <c r="L74" s="227">
        <v>21</v>
      </c>
      <c r="M74" s="227">
        <f>G74*(1+L74/100)</f>
        <v>0</v>
      </c>
      <c r="N74" s="217">
        <v>7.3999999999999999E-4</v>
      </c>
      <c r="O74" s="217">
        <f>ROUND(E74*N74,5)</f>
        <v>2.49E-3</v>
      </c>
      <c r="P74" s="217">
        <v>0</v>
      </c>
      <c r="Q74" s="217">
        <f>ROUND(E74*P74,5)</f>
        <v>0</v>
      </c>
      <c r="R74" s="217"/>
      <c r="S74" s="217"/>
      <c r="T74" s="218">
        <v>0.66820000000000002</v>
      </c>
      <c r="U74" s="217">
        <f>ROUND(E74*T74,2)</f>
        <v>2.25</v>
      </c>
      <c r="V74" s="207"/>
      <c r="W74" s="207"/>
      <c r="X74" s="207"/>
      <c r="Y74" s="207"/>
      <c r="Z74" s="207"/>
      <c r="AA74" s="207"/>
      <c r="AB74" s="207"/>
      <c r="AC74" s="207"/>
      <c r="AD74" s="207"/>
      <c r="AE74" s="207" t="s">
        <v>118</v>
      </c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08"/>
      <c r="B75" s="214"/>
      <c r="C75" s="260" t="s">
        <v>221</v>
      </c>
      <c r="D75" s="219"/>
      <c r="E75" s="224">
        <v>3.36</v>
      </c>
      <c r="F75" s="227"/>
      <c r="G75" s="227"/>
      <c r="H75" s="227"/>
      <c r="I75" s="227"/>
      <c r="J75" s="227"/>
      <c r="K75" s="227"/>
      <c r="L75" s="227"/>
      <c r="M75" s="227"/>
      <c r="N75" s="217"/>
      <c r="O75" s="217"/>
      <c r="P75" s="217"/>
      <c r="Q75" s="217"/>
      <c r="R75" s="217"/>
      <c r="S75" s="217"/>
      <c r="T75" s="218"/>
      <c r="U75" s="217"/>
      <c r="V75" s="207"/>
      <c r="W75" s="207"/>
      <c r="X75" s="207"/>
      <c r="Y75" s="207"/>
      <c r="Z75" s="207"/>
      <c r="AA75" s="207"/>
      <c r="AB75" s="207"/>
      <c r="AC75" s="207"/>
      <c r="AD75" s="207"/>
      <c r="AE75" s="207" t="s">
        <v>120</v>
      </c>
      <c r="AF75" s="207">
        <v>0</v>
      </c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08">
        <v>37</v>
      </c>
      <c r="B76" s="214" t="s">
        <v>219</v>
      </c>
      <c r="C76" s="259" t="s">
        <v>222</v>
      </c>
      <c r="D76" s="216" t="s">
        <v>147</v>
      </c>
      <c r="E76" s="223">
        <v>23.625</v>
      </c>
      <c r="F76" s="226">
        <f>H76+J76</f>
        <v>0</v>
      </c>
      <c r="G76" s="227">
        <f>ROUND(E76*F76,2)</f>
        <v>0</v>
      </c>
      <c r="H76" s="227"/>
      <c r="I76" s="227">
        <f>ROUND(E76*H76,2)</f>
        <v>0</v>
      </c>
      <c r="J76" s="227"/>
      <c r="K76" s="227">
        <f>ROUND(E76*J76,2)</f>
        <v>0</v>
      </c>
      <c r="L76" s="227">
        <v>21</v>
      </c>
      <c r="M76" s="227">
        <f>G76*(1+L76/100)</f>
        <v>0</v>
      </c>
      <c r="N76" s="217">
        <v>7.3999999999999999E-4</v>
      </c>
      <c r="O76" s="217">
        <f>ROUND(E76*N76,5)</f>
        <v>1.7479999999999999E-2</v>
      </c>
      <c r="P76" s="217">
        <v>0</v>
      </c>
      <c r="Q76" s="217">
        <f>ROUND(E76*P76,5)</f>
        <v>0</v>
      </c>
      <c r="R76" s="217"/>
      <c r="S76" s="217"/>
      <c r="T76" s="218">
        <v>0.66820000000000002</v>
      </c>
      <c r="U76" s="217">
        <f>ROUND(E76*T76,2)</f>
        <v>15.79</v>
      </c>
      <c r="V76" s="207"/>
      <c r="W76" s="207"/>
      <c r="X76" s="207"/>
      <c r="Y76" s="207"/>
      <c r="Z76" s="207"/>
      <c r="AA76" s="207"/>
      <c r="AB76" s="207"/>
      <c r="AC76" s="207"/>
      <c r="AD76" s="207"/>
      <c r="AE76" s="207" t="s">
        <v>118</v>
      </c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08"/>
      <c r="B77" s="214"/>
      <c r="C77" s="260" t="s">
        <v>223</v>
      </c>
      <c r="D77" s="219"/>
      <c r="E77" s="224">
        <v>23.625</v>
      </c>
      <c r="F77" s="227"/>
      <c r="G77" s="227"/>
      <c r="H77" s="227"/>
      <c r="I77" s="227"/>
      <c r="J77" s="227"/>
      <c r="K77" s="227"/>
      <c r="L77" s="227"/>
      <c r="M77" s="227"/>
      <c r="N77" s="217"/>
      <c r="O77" s="217"/>
      <c r="P77" s="217"/>
      <c r="Q77" s="217"/>
      <c r="R77" s="217"/>
      <c r="S77" s="217"/>
      <c r="T77" s="218"/>
      <c r="U77" s="217"/>
      <c r="V77" s="207"/>
      <c r="W77" s="207"/>
      <c r="X77" s="207"/>
      <c r="Y77" s="207"/>
      <c r="Z77" s="207"/>
      <c r="AA77" s="207"/>
      <c r="AB77" s="207"/>
      <c r="AC77" s="207"/>
      <c r="AD77" s="207"/>
      <c r="AE77" s="207" t="s">
        <v>120</v>
      </c>
      <c r="AF77" s="207">
        <v>0</v>
      </c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ht="22.5" outlineLevel="1" x14ac:dyDescent="0.2">
      <c r="A78" s="208">
        <v>38</v>
      </c>
      <c r="B78" s="214" t="s">
        <v>224</v>
      </c>
      <c r="C78" s="259" t="s">
        <v>225</v>
      </c>
      <c r="D78" s="216" t="s">
        <v>147</v>
      </c>
      <c r="E78" s="223">
        <v>6.4050000000000002</v>
      </c>
      <c r="F78" s="226">
        <f>H78+J78</f>
        <v>0</v>
      </c>
      <c r="G78" s="227">
        <f>ROUND(E78*F78,2)</f>
        <v>0</v>
      </c>
      <c r="H78" s="227"/>
      <c r="I78" s="227">
        <f>ROUND(E78*H78,2)</f>
        <v>0</v>
      </c>
      <c r="J78" s="227"/>
      <c r="K78" s="227">
        <f>ROUND(E78*J78,2)</f>
        <v>0</v>
      </c>
      <c r="L78" s="227">
        <v>21</v>
      </c>
      <c r="M78" s="227">
        <f>G78*(1+L78/100)</f>
        <v>0</v>
      </c>
      <c r="N78" s="217">
        <v>1.3699999999999999E-3</v>
      </c>
      <c r="O78" s="217">
        <f>ROUND(E78*N78,5)</f>
        <v>8.77E-3</v>
      </c>
      <c r="P78" s="217">
        <v>0</v>
      </c>
      <c r="Q78" s="217">
        <f>ROUND(E78*P78,5)</f>
        <v>0</v>
      </c>
      <c r="R78" s="217"/>
      <c r="S78" s="217"/>
      <c r="T78" s="218">
        <v>0.79669999999999996</v>
      </c>
      <c r="U78" s="217">
        <f>ROUND(E78*T78,2)</f>
        <v>5.0999999999999996</v>
      </c>
      <c r="V78" s="207"/>
      <c r="W78" s="207"/>
      <c r="X78" s="207"/>
      <c r="Y78" s="207"/>
      <c r="Z78" s="207"/>
      <c r="AA78" s="207"/>
      <c r="AB78" s="207"/>
      <c r="AC78" s="207"/>
      <c r="AD78" s="207"/>
      <c r="AE78" s="207" t="s">
        <v>118</v>
      </c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08"/>
      <c r="B79" s="214"/>
      <c r="C79" s="260" t="s">
        <v>226</v>
      </c>
      <c r="D79" s="219"/>
      <c r="E79" s="224">
        <v>6.4050000000000002</v>
      </c>
      <c r="F79" s="227"/>
      <c r="G79" s="227"/>
      <c r="H79" s="227"/>
      <c r="I79" s="227"/>
      <c r="J79" s="227"/>
      <c r="K79" s="227"/>
      <c r="L79" s="227"/>
      <c r="M79" s="227"/>
      <c r="N79" s="217"/>
      <c r="O79" s="217"/>
      <c r="P79" s="217"/>
      <c r="Q79" s="217"/>
      <c r="R79" s="217"/>
      <c r="S79" s="217"/>
      <c r="T79" s="218"/>
      <c r="U79" s="217"/>
      <c r="V79" s="207"/>
      <c r="W79" s="207"/>
      <c r="X79" s="207"/>
      <c r="Y79" s="207"/>
      <c r="Z79" s="207"/>
      <c r="AA79" s="207"/>
      <c r="AB79" s="207"/>
      <c r="AC79" s="207"/>
      <c r="AD79" s="207"/>
      <c r="AE79" s="207" t="s">
        <v>120</v>
      </c>
      <c r="AF79" s="207">
        <v>0</v>
      </c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ht="22.5" outlineLevel="1" x14ac:dyDescent="0.2">
      <c r="A80" s="208">
        <v>39</v>
      </c>
      <c r="B80" s="214" t="s">
        <v>227</v>
      </c>
      <c r="C80" s="259" t="s">
        <v>228</v>
      </c>
      <c r="D80" s="216" t="s">
        <v>147</v>
      </c>
      <c r="E80" s="223">
        <v>2.73</v>
      </c>
      <c r="F80" s="226">
        <f>H80+J80</f>
        <v>0</v>
      </c>
      <c r="G80" s="227">
        <f>ROUND(E80*F80,2)</f>
        <v>0</v>
      </c>
      <c r="H80" s="227"/>
      <c r="I80" s="227">
        <f>ROUND(E80*H80,2)</f>
        <v>0</v>
      </c>
      <c r="J80" s="227"/>
      <c r="K80" s="227">
        <f>ROUND(E80*J80,2)</f>
        <v>0</v>
      </c>
      <c r="L80" s="227">
        <v>21</v>
      </c>
      <c r="M80" s="227">
        <f>G80*(1+L80/100)</f>
        <v>0</v>
      </c>
      <c r="N80" s="217">
        <v>1.73E-3</v>
      </c>
      <c r="O80" s="217">
        <f>ROUND(E80*N80,5)</f>
        <v>4.7200000000000002E-3</v>
      </c>
      <c r="P80" s="217">
        <v>0</v>
      </c>
      <c r="Q80" s="217">
        <f>ROUND(E80*P80,5)</f>
        <v>0</v>
      </c>
      <c r="R80" s="217"/>
      <c r="S80" s="217"/>
      <c r="T80" s="218">
        <v>0.82899999999999996</v>
      </c>
      <c r="U80" s="217">
        <f>ROUND(E80*T80,2)</f>
        <v>2.2599999999999998</v>
      </c>
      <c r="V80" s="207"/>
      <c r="W80" s="207"/>
      <c r="X80" s="207"/>
      <c r="Y80" s="207"/>
      <c r="Z80" s="207"/>
      <c r="AA80" s="207"/>
      <c r="AB80" s="207"/>
      <c r="AC80" s="207"/>
      <c r="AD80" s="207"/>
      <c r="AE80" s="207" t="s">
        <v>118</v>
      </c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08"/>
      <c r="B81" s="214"/>
      <c r="C81" s="260" t="s">
        <v>229</v>
      </c>
      <c r="D81" s="219"/>
      <c r="E81" s="224">
        <v>2.73</v>
      </c>
      <c r="F81" s="227"/>
      <c r="G81" s="227"/>
      <c r="H81" s="227"/>
      <c r="I81" s="227"/>
      <c r="J81" s="227"/>
      <c r="K81" s="227"/>
      <c r="L81" s="227"/>
      <c r="M81" s="227"/>
      <c r="N81" s="217"/>
      <c r="O81" s="217"/>
      <c r="P81" s="217"/>
      <c r="Q81" s="217"/>
      <c r="R81" s="217"/>
      <c r="S81" s="217"/>
      <c r="T81" s="218"/>
      <c r="U81" s="217"/>
      <c r="V81" s="207"/>
      <c r="W81" s="207"/>
      <c r="X81" s="207"/>
      <c r="Y81" s="207"/>
      <c r="Z81" s="207"/>
      <c r="AA81" s="207"/>
      <c r="AB81" s="207"/>
      <c r="AC81" s="207"/>
      <c r="AD81" s="207"/>
      <c r="AE81" s="207" t="s">
        <v>120</v>
      </c>
      <c r="AF81" s="207">
        <v>0</v>
      </c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08">
        <v>40</v>
      </c>
      <c r="B82" s="214" t="s">
        <v>230</v>
      </c>
      <c r="C82" s="259" t="s">
        <v>231</v>
      </c>
      <c r="D82" s="216" t="s">
        <v>147</v>
      </c>
      <c r="E82" s="223">
        <v>2.2050000000000001</v>
      </c>
      <c r="F82" s="226">
        <f>H82+J82</f>
        <v>0</v>
      </c>
      <c r="G82" s="227">
        <f>ROUND(E82*F82,2)</f>
        <v>0</v>
      </c>
      <c r="H82" s="227"/>
      <c r="I82" s="227">
        <f>ROUND(E82*H82,2)</f>
        <v>0</v>
      </c>
      <c r="J82" s="227"/>
      <c r="K82" s="227">
        <f>ROUND(E82*J82,2)</f>
        <v>0</v>
      </c>
      <c r="L82" s="227">
        <v>21</v>
      </c>
      <c r="M82" s="227">
        <f>G82*(1+L82/100)</f>
        <v>0</v>
      </c>
      <c r="N82" s="217">
        <v>5.2999999999999998E-4</v>
      </c>
      <c r="O82" s="217">
        <f>ROUND(E82*N82,5)</f>
        <v>1.17E-3</v>
      </c>
      <c r="P82" s="217">
        <v>0</v>
      </c>
      <c r="Q82" s="217">
        <f>ROUND(E82*P82,5)</f>
        <v>0</v>
      </c>
      <c r="R82" s="217"/>
      <c r="S82" s="217"/>
      <c r="T82" s="218">
        <v>0.26750000000000002</v>
      </c>
      <c r="U82" s="217">
        <f>ROUND(E82*T82,2)</f>
        <v>0.59</v>
      </c>
      <c r="V82" s="207"/>
      <c r="W82" s="207"/>
      <c r="X82" s="207"/>
      <c r="Y82" s="207"/>
      <c r="Z82" s="207"/>
      <c r="AA82" s="207"/>
      <c r="AB82" s="207"/>
      <c r="AC82" s="207"/>
      <c r="AD82" s="207"/>
      <c r="AE82" s="207" t="s">
        <v>118</v>
      </c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08"/>
      <c r="B83" s="214"/>
      <c r="C83" s="260" t="s">
        <v>232</v>
      </c>
      <c r="D83" s="219"/>
      <c r="E83" s="224">
        <v>2.2050000000000001</v>
      </c>
      <c r="F83" s="227"/>
      <c r="G83" s="227"/>
      <c r="H83" s="227"/>
      <c r="I83" s="227"/>
      <c r="J83" s="227"/>
      <c r="K83" s="227"/>
      <c r="L83" s="227"/>
      <c r="M83" s="227"/>
      <c r="N83" s="217"/>
      <c r="O83" s="217"/>
      <c r="P83" s="217"/>
      <c r="Q83" s="217"/>
      <c r="R83" s="217"/>
      <c r="S83" s="217"/>
      <c r="T83" s="218"/>
      <c r="U83" s="217"/>
      <c r="V83" s="207"/>
      <c r="W83" s="207"/>
      <c r="X83" s="207"/>
      <c r="Y83" s="207"/>
      <c r="Z83" s="207"/>
      <c r="AA83" s="207"/>
      <c r="AB83" s="207"/>
      <c r="AC83" s="207"/>
      <c r="AD83" s="207"/>
      <c r="AE83" s="207" t="s">
        <v>120</v>
      </c>
      <c r="AF83" s="207">
        <v>0</v>
      </c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08">
        <v>41</v>
      </c>
      <c r="B84" s="214" t="s">
        <v>230</v>
      </c>
      <c r="C84" s="259" t="s">
        <v>233</v>
      </c>
      <c r="D84" s="216" t="s">
        <v>147</v>
      </c>
      <c r="E84" s="223">
        <v>1.05</v>
      </c>
      <c r="F84" s="226">
        <f>H84+J84</f>
        <v>0</v>
      </c>
      <c r="G84" s="227">
        <f>ROUND(E84*F84,2)</f>
        <v>0</v>
      </c>
      <c r="H84" s="227"/>
      <c r="I84" s="227">
        <f>ROUND(E84*H84,2)</f>
        <v>0</v>
      </c>
      <c r="J84" s="227"/>
      <c r="K84" s="227">
        <f>ROUND(E84*J84,2)</f>
        <v>0</v>
      </c>
      <c r="L84" s="227">
        <v>21</v>
      </c>
      <c r="M84" s="227">
        <f>G84*(1+L84/100)</f>
        <v>0</v>
      </c>
      <c r="N84" s="217">
        <v>5.2999999999999998E-4</v>
      </c>
      <c r="O84" s="217">
        <f>ROUND(E84*N84,5)</f>
        <v>5.5999999999999995E-4</v>
      </c>
      <c r="P84" s="217">
        <v>0</v>
      </c>
      <c r="Q84" s="217">
        <f>ROUND(E84*P84,5)</f>
        <v>0</v>
      </c>
      <c r="R84" s="217"/>
      <c r="S84" s="217"/>
      <c r="T84" s="218">
        <v>0.26750000000000002</v>
      </c>
      <c r="U84" s="217">
        <f>ROUND(E84*T84,2)</f>
        <v>0.28000000000000003</v>
      </c>
      <c r="V84" s="207"/>
      <c r="W84" s="207"/>
      <c r="X84" s="207"/>
      <c r="Y84" s="207"/>
      <c r="Z84" s="207"/>
      <c r="AA84" s="207"/>
      <c r="AB84" s="207"/>
      <c r="AC84" s="207"/>
      <c r="AD84" s="207"/>
      <c r="AE84" s="207" t="s">
        <v>118</v>
      </c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">
      <c r="A85" s="208"/>
      <c r="B85" s="214"/>
      <c r="C85" s="260" t="s">
        <v>234</v>
      </c>
      <c r="D85" s="219"/>
      <c r="E85" s="224">
        <v>1.05</v>
      </c>
      <c r="F85" s="227"/>
      <c r="G85" s="227"/>
      <c r="H85" s="227"/>
      <c r="I85" s="227"/>
      <c r="J85" s="227"/>
      <c r="K85" s="227"/>
      <c r="L85" s="227"/>
      <c r="M85" s="227"/>
      <c r="N85" s="217"/>
      <c r="O85" s="217"/>
      <c r="P85" s="217"/>
      <c r="Q85" s="217"/>
      <c r="R85" s="217"/>
      <c r="S85" s="217"/>
      <c r="T85" s="218"/>
      <c r="U85" s="217"/>
      <c r="V85" s="207"/>
      <c r="W85" s="207"/>
      <c r="X85" s="207"/>
      <c r="Y85" s="207"/>
      <c r="Z85" s="207"/>
      <c r="AA85" s="207"/>
      <c r="AB85" s="207"/>
      <c r="AC85" s="207"/>
      <c r="AD85" s="207"/>
      <c r="AE85" s="207" t="s">
        <v>120</v>
      </c>
      <c r="AF85" s="207">
        <v>0</v>
      </c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08">
        <v>42</v>
      </c>
      <c r="B86" s="214" t="s">
        <v>235</v>
      </c>
      <c r="C86" s="259" t="s">
        <v>236</v>
      </c>
      <c r="D86" s="216" t="s">
        <v>147</v>
      </c>
      <c r="E86" s="223">
        <v>4.2</v>
      </c>
      <c r="F86" s="226">
        <f>H86+J86</f>
        <v>0</v>
      </c>
      <c r="G86" s="227">
        <f>ROUND(E86*F86,2)</f>
        <v>0</v>
      </c>
      <c r="H86" s="227"/>
      <c r="I86" s="227">
        <f>ROUND(E86*H86,2)</f>
        <v>0</v>
      </c>
      <c r="J86" s="227"/>
      <c r="K86" s="227">
        <f>ROUND(E86*J86,2)</f>
        <v>0</v>
      </c>
      <c r="L86" s="227">
        <v>21</v>
      </c>
      <c r="M86" s="227">
        <f>G86*(1+L86/100)</f>
        <v>0</v>
      </c>
      <c r="N86" s="217">
        <v>1.4400000000000001E-3</v>
      </c>
      <c r="O86" s="217">
        <f>ROUND(E86*N86,5)</f>
        <v>6.0499999999999998E-3</v>
      </c>
      <c r="P86" s="217">
        <v>0</v>
      </c>
      <c r="Q86" s="217">
        <f>ROUND(E86*P86,5)</f>
        <v>0</v>
      </c>
      <c r="R86" s="217"/>
      <c r="S86" s="217"/>
      <c r="T86" s="218">
        <v>0.8</v>
      </c>
      <c r="U86" s="217">
        <f>ROUND(E86*T86,2)</f>
        <v>3.36</v>
      </c>
      <c r="V86" s="207"/>
      <c r="W86" s="207"/>
      <c r="X86" s="207"/>
      <c r="Y86" s="207"/>
      <c r="Z86" s="207"/>
      <c r="AA86" s="207"/>
      <c r="AB86" s="207"/>
      <c r="AC86" s="207"/>
      <c r="AD86" s="207"/>
      <c r="AE86" s="207" t="s">
        <v>118</v>
      </c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08"/>
      <c r="B87" s="214"/>
      <c r="C87" s="260" t="s">
        <v>237</v>
      </c>
      <c r="D87" s="219"/>
      <c r="E87" s="224">
        <v>4.2</v>
      </c>
      <c r="F87" s="227"/>
      <c r="G87" s="227"/>
      <c r="H87" s="227"/>
      <c r="I87" s="227"/>
      <c r="J87" s="227"/>
      <c r="K87" s="227"/>
      <c r="L87" s="227"/>
      <c r="M87" s="227"/>
      <c r="N87" s="217"/>
      <c r="O87" s="217"/>
      <c r="P87" s="217"/>
      <c r="Q87" s="217"/>
      <c r="R87" s="217"/>
      <c r="S87" s="217"/>
      <c r="T87" s="218"/>
      <c r="U87" s="217"/>
      <c r="V87" s="207"/>
      <c r="W87" s="207"/>
      <c r="X87" s="207"/>
      <c r="Y87" s="207"/>
      <c r="Z87" s="207"/>
      <c r="AA87" s="207"/>
      <c r="AB87" s="207"/>
      <c r="AC87" s="207"/>
      <c r="AD87" s="207"/>
      <c r="AE87" s="207" t="s">
        <v>120</v>
      </c>
      <c r="AF87" s="207">
        <v>0</v>
      </c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08">
        <v>43</v>
      </c>
      <c r="B88" s="214" t="s">
        <v>238</v>
      </c>
      <c r="C88" s="259" t="s">
        <v>239</v>
      </c>
      <c r="D88" s="216" t="s">
        <v>147</v>
      </c>
      <c r="E88" s="223">
        <v>0.73499999999999999</v>
      </c>
      <c r="F88" s="226">
        <f>H88+J88</f>
        <v>0</v>
      </c>
      <c r="G88" s="227">
        <f>ROUND(E88*F88,2)</f>
        <v>0</v>
      </c>
      <c r="H88" s="227"/>
      <c r="I88" s="227">
        <f>ROUND(E88*H88,2)</f>
        <v>0</v>
      </c>
      <c r="J88" s="227"/>
      <c r="K88" s="227">
        <f>ROUND(E88*J88,2)</f>
        <v>0</v>
      </c>
      <c r="L88" s="227">
        <v>21</v>
      </c>
      <c r="M88" s="227">
        <f>G88*(1+L88/100)</f>
        <v>0</v>
      </c>
      <c r="N88" s="217">
        <v>1.8799999999999999E-3</v>
      </c>
      <c r="O88" s="217">
        <f>ROUND(E88*N88,5)</f>
        <v>1.3799999999999999E-3</v>
      </c>
      <c r="P88" s="217">
        <v>0</v>
      </c>
      <c r="Q88" s="217">
        <f>ROUND(E88*P88,5)</f>
        <v>0</v>
      </c>
      <c r="R88" s="217"/>
      <c r="S88" s="217"/>
      <c r="T88" s="218">
        <v>0.8</v>
      </c>
      <c r="U88" s="217">
        <f>ROUND(E88*T88,2)</f>
        <v>0.59</v>
      </c>
      <c r="V88" s="207"/>
      <c r="W88" s="207"/>
      <c r="X88" s="207"/>
      <c r="Y88" s="207"/>
      <c r="Z88" s="207"/>
      <c r="AA88" s="207"/>
      <c r="AB88" s="207"/>
      <c r="AC88" s="207"/>
      <c r="AD88" s="207"/>
      <c r="AE88" s="207" t="s">
        <v>118</v>
      </c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08"/>
      <c r="B89" s="214"/>
      <c r="C89" s="260" t="s">
        <v>240</v>
      </c>
      <c r="D89" s="219"/>
      <c r="E89" s="224">
        <v>0.73499999999999999</v>
      </c>
      <c r="F89" s="227"/>
      <c r="G89" s="227"/>
      <c r="H89" s="227"/>
      <c r="I89" s="227"/>
      <c r="J89" s="227"/>
      <c r="K89" s="227"/>
      <c r="L89" s="227"/>
      <c r="M89" s="227"/>
      <c r="N89" s="217"/>
      <c r="O89" s="217"/>
      <c r="P89" s="217"/>
      <c r="Q89" s="217"/>
      <c r="R89" s="217"/>
      <c r="S89" s="217"/>
      <c r="T89" s="218"/>
      <c r="U89" s="217"/>
      <c r="V89" s="207"/>
      <c r="W89" s="207"/>
      <c r="X89" s="207"/>
      <c r="Y89" s="207"/>
      <c r="Z89" s="207"/>
      <c r="AA89" s="207"/>
      <c r="AB89" s="207"/>
      <c r="AC89" s="207"/>
      <c r="AD89" s="207"/>
      <c r="AE89" s="207" t="s">
        <v>120</v>
      </c>
      <c r="AF89" s="207">
        <v>0</v>
      </c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08">
        <v>44</v>
      </c>
      <c r="B90" s="214" t="s">
        <v>241</v>
      </c>
      <c r="C90" s="259" t="s">
        <v>242</v>
      </c>
      <c r="D90" s="216" t="s">
        <v>147</v>
      </c>
      <c r="E90" s="223">
        <v>0.94499999999999995</v>
      </c>
      <c r="F90" s="226">
        <f>H90+J90</f>
        <v>0</v>
      </c>
      <c r="G90" s="227">
        <f>ROUND(E90*F90,2)</f>
        <v>0</v>
      </c>
      <c r="H90" s="227"/>
      <c r="I90" s="227">
        <f>ROUND(E90*H90,2)</f>
        <v>0</v>
      </c>
      <c r="J90" s="227"/>
      <c r="K90" s="227">
        <f>ROUND(E90*J90,2)</f>
        <v>0</v>
      </c>
      <c r="L90" s="227">
        <v>21</v>
      </c>
      <c r="M90" s="227">
        <f>G90*(1+L90/100)</f>
        <v>0</v>
      </c>
      <c r="N90" s="217">
        <v>2.7699999999999999E-3</v>
      </c>
      <c r="O90" s="217">
        <f>ROUND(E90*N90,5)</f>
        <v>2.6199999999999999E-3</v>
      </c>
      <c r="P90" s="217">
        <v>0</v>
      </c>
      <c r="Q90" s="217">
        <f>ROUND(E90*P90,5)</f>
        <v>0</v>
      </c>
      <c r="R90" s="217"/>
      <c r="S90" s="217"/>
      <c r="T90" s="218">
        <v>0.55000000000000004</v>
      </c>
      <c r="U90" s="217">
        <f>ROUND(E90*T90,2)</f>
        <v>0.52</v>
      </c>
      <c r="V90" s="207"/>
      <c r="W90" s="207"/>
      <c r="X90" s="207"/>
      <c r="Y90" s="207"/>
      <c r="Z90" s="207"/>
      <c r="AA90" s="207"/>
      <c r="AB90" s="207"/>
      <c r="AC90" s="207"/>
      <c r="AD90" s="207"/>
      <c r="AE90" s="207" t="s">
        <v>118</v>
      </c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08"/>
      <c r="B91" s="214"/>
      <c r="C91" s="260" t="s">
        <v>243</v>
      </c>
      <c r="D91" s="219"/>
      <c r="E91" s="224">
        <v>0.94499999999999995</v>
      </c>
      <c r="F91" s="227"/>
      <c r="G91" s="227"/>
      <c r="H91" s="227"/>
      <c r="I91" s="227"/>
      <c r="J91" s="227"/>
      <c r="K91" s="227"/>
      <c r="L91" s="227"/>
      <c r="M91" s="227"/>
      <c r="N91" s="217"/>
      <c r="O91" s="217"/>
      <c r="P91" s="217"/>
      <c r="Q91" s="217"/>
      <c r="R91" s="217"/>
      <c r="S91" s="217"/>
      <c r="T91" s="218"/>
      <c r="U91" s="217"/>
      <c r="V91" s="207"/>
      <c r="W91" s="207"/>
      <c r="X91" s="207"/>
      <c r="Y91" s="207"/>
      <c r="Z91" s="207"/>
      <c r="AA91" s="207"/>
      <c r="AB91" s="207"/>
      <c r="AC91" s="207"/>
      <c r="AD91" s="207"/>
      <c r="AE91" s="207" t="s">
        <v>120</v>
      </c>
      <c r="AF91" s="207">
        <v>0</v>
      </c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08">
        <v>45</v>
      </c>
      <c r="B92" s="214" t="s">
        <v>244</v>
      </c>
      <c r="C92" s="259" t="s">
        <v>245</v>
      </c>
      <c r="D92" s="216" t="s">
        <v>147</v>
      </c>
      <c r="E92" s="223">
        <v>31.268999999999998</v>
      </c>
      <c r="F92" s="226">
        <f>H92+J92</f>
        <v>0</v>
      </c>
      <c r="G92" s="227">
        <f>ROUND(E92*F92,2)</f>
        <v>0</v>
      </c>
      <c r="H92" s="227"/>
      <c r="I92" s="227">
        <f>ROUND(E92*H92,2)</f>
        <v>0</v>
      </c>
      <c r="J92" s="227"/>
      <c r="K92" s="227">
        <f>ROUND(E92*J92,2)</f>
        <v>0</v>
      </c>
      <c r="L92" s="227">
        <v>21</v>
      </c>
      <c r="M92" s="227">
        <f>G92*(1+L92/100)</f>
        <v>0</v>
      </c>
      <c r="N92" s="217">
        <v>2.5200000000000001E-3</v>
      </c>
      <c r="O92" s="217">
        <f>ROUND(E92*N92,5)</f>
        <v>7.8799999999999995E-2</v>
      </c>
      <c r="P92" s="217">
        <v>0</v>
      </c>
      <c r="Q92" s="217">
        <f>ROUND(E92*P92,5)</f>
        <v>0</v>
      </c>
      <c r="R92" s="217"/>
      <c r="S92" s="217"/>
      <c r="T92" s="218">
        <v>0.8</v>
      </c>
      <c r="U92" s="217">
        <f>ROUND(E92*T92,2)</f>
        <v>25.02</v>
      </c>
      <c r="V92" s="207"/>
      <c r="W92" s="207"/>
      <c r="X92" s="207"/>
      <c r="Y92" s="207"/>
      <c r="Z92" s="207"/>
      <c r="AA92" s="207"/>
      <c r="AB92" s="207"/>
      <c r="AC92" s="207"/>
      <c r="AD92" s="207"/>
      <c r="AE92" s="207" t="s">
        <v>118</v>
      </c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ht="22.5" outlineLevel="1" x14ac:dyDescent="0.2">
      <c r="A93" s="208"/>
      <c r="B93" s="214"/>
      <c r="C93" s="260" t="s">
        <v>246</v>
      </c>
      <c r="D93" s="219"/>
      <c r="E93" s="224">
        <v>53.97</v>
      </c>
      <c r="F93" s="227"/>
      <c r="G93" s="227"/>
      <c r="H93" s="227"/>
      <c r="I93" s="227"/>
      <c r="J93" s="227"/>
      <c r="K93" s="227"/>
      <c r="L93" s="227"/>
      <c r="M93" s="227"/>
      <c r="N93" s="217"/>
      <c r="O93" s="217"/>
      <c r="P93" s="217"/>
      <c r="Q93" s="217"/>
      <c r="R93" s="217"/>
      <c r="S93" s="217"/>
      <c r="T93" s="218"/>
      <c r="U93" s="217"/>
      <c r="V93" s="207"/>
      <c r="W93" s="207"/>
      <c r="X93" s="207"/>
      <c r="Y93" s="207"/>
      <c r="Z93" s="207"/>
      <c r="AA93" s="207"/>
      <c r="AB93" s="207"/>
      <c r="AC93" s="207"/>
      <c r="AD93" s="207"/>
      <c r="AE93" s="207" t="s">
        <v>120</v>
      </c>
      <c r="AF93" s="207">
        <v>0</v>
      </c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08"/>
      <c r="B94" s="214"/>
      <c r="C94" s="260" t="s">
        <v>247</v>
      </c>
      <c r="D94" s="219"/>
      <c r="E94" s="224">
        <v>-22.701000000000001</v>
      </c>
      <c r="F94" s="227"/>
      <c r="G94" s="227"/>
      <c r="H94" s="227"/>
      <c r="I94" s="227"/>
      <c r="J94" s="227"/>
      <c r="K94" s="227"/>
      <c r="L94" s="227"/>
      <c r="M94" s="227"/>
      <c r="N94" s="217"/>
      <c r="O94" s="217"/>
      <c r="P94" s="217"/>
      <c r="Q94" s="217"/>
      <c r="R94" s="217"/>
      <c r="S94" s="217"/>
      <c r="T94" s="218"/>
      <c r="U94" s="217"/>
      <c r="V94" s="207"/>
      <c r="W94" s="207"/>
      <c r="X94" s="207"/>
      <c r="Y94" s="207"/>
      <c r="Z94" s="207"/>
      <c r="AA94" s="207"/>
      <c r="AB94" s="207"/>
      <c r="AC94" s="207"/>
      <c r="AD94" s="207"/>
      <c r="AE94" s="207" t="s">
        <v>120</v>
      </c>
      <c r="AF94" s="207">
        <v>0</v>
      </c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08">
        <v>46</v>
      </c>
      <c r="B95" s="214" t="s">
        <v>248</v>
      </c>
      <c r="C95" s="259" t="s">
        <v>249</v>
      </c>
      <c r="D95" s="216" t="s">
        <v>147</v>
      </c>
      <c r="E95" s="223">
        <v>12</v>
      </c>
      <c r="F95" s="226">
        <f>H95+J95</f>
        <v>0</v>
      </c>
      <c r="G95" s="227">
        <f>ROUND(E95*F95,2)</f>
        <v>0</v>
      </c>
      <c r="H95" s="227"/>
      <c r="I95" s="227">
        <f>ROUND(E95*H95,2)</f>
        <v>0</v>
      </c>
      <c r="J95" s="227"/>
      <c r="K95" s="227">
        <f>ROUND(E95*J95,2)</f>
        <v>0</v>
      </c>
      <c r="L95" s="227">
        <v>21</v>
      </c>
      <c r="M95" s="227">
        <f>G95*(1+L95/100)</f>
        <v>0</v>
      </c>
      <c r="N95" s="217">
        <v>1.2199999999999999E-3</v>
      </c>
      <c r="O95" s="217">
        <f>ROUND(E95*N95,5)</f>
        <v>1.464E-2</v>
      </c>
      <c r="P95" s="217">
        <v>0</v>
      </c>
      <c r="Q95" s="217">
        <f>ROUND(E95*P95,5)</f>
        <v>0</v>
      </c>
      <c r="R95" s="217"/>
      <c r="S95" s="217"/>
      <c r="T95" s="218">
        <v>0</v>
      </c>
      <c r="U95" s="217">
        <f>ROUND(E95*T95,2)</f>
        <v>0</v>
      </c>
      <c r="V95" s="207"/>
      <c r="W95" s="207"/>
      <c r="X95" s="207"/>
      <c r="Y95" s="207"/>
      <c r="Z95" s="207"/>
      <c r="AA95" s="207"/>
      <c r="AB95" s="207"/>
      <c r="AC95" s="207"/>
      <c r="AD95" s="207"/>
      <c r="AE95" s="207" t="s">
        <v>250</v>
      </c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08">
        <v>47</v>
      </c>
      <c r="B96" s="214" t="s">
        <v>251</v>
      </c>
      <c r="C96" s="259" t="s">
        <v>252</v>
      </c>
      <c r="D96" s="216" t="s">
        <v>147</v>
      </c>
      <c r="E96" s="223">
        <v>12</v>
      </c>
      <c r="F96" s="226">
        <f>H96+J96</f>
        <v>0</v>
      </c>
      <c r="G96" s="227">
        <f>ROUND(E96*F96,2)</f>
        <v>0</v>
      </c>
      <c r="H96" s="227"/>
      <c r="I96" s="227">
        <f>ROUND(E96*H96,2)</f>
        <v>0</v>
      </c>
      <c r="J96" s="227"/>
      <c r="K96" s="227">
        <f>ROUND(E96*J96,2)</f>
        <v>0</v>
      </c>
      <c r="L96" s="227">
        <v>21</v>
      </c>
      <c r="M96" s="227">
        <f>G96*(1+L96/100)</f>
        <v>0</v>
      </c>
      <c r="N96" s="217">
        <v>0</v>
      </c>
      <c r="O96" s="217">
        <f>ROUND(E96*N96,5)</f>
        <v>0</v>
      </c>
      <c r="P96" s="217">
        <v>0</v>
      </c>
      <c r="Q96" s="217">
        <f>ROUND(E96*P96,5)</f>
        <v>0</v>
      </c>
      <c r="R96" s="217"/>
      <c r="S96" s="217"/>
      <c r="T96" s="218">
        <v>3.6999999999999998E-2</v>
      </c>
      <c r="U96" s="217">
        <f>ROUND(E96*T96,2)</f>
        <v>0.44</v>
      </c>
      <c r="V96" s="207"/>
      <c r="W96" s="207"/>
      <c r="X96" s="207"/>
      <c r="Y96" s="207"/>
      <c r="Z96" s="207"/>
      <c r="AA96" s="207"/>
      <c r="AB96" s="207"/>
      <c r="AC96" s="207"/>
      <c r="AD96" s="207"/>
      <c r="AE96" s="207" t="s">
        <v>118</v>
      </c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08">
        <v>48</v>
      </c>
      <c r="B97" s="214" t="s">
        <v>253</v>
      </c>
      <c r="C97" s="259" t="s">
        <v>254</v>
      </c>
      <c r="D97" s="216" t="s">
        <v>168</v>
      </c>
      <c r="E97" s="223">
        <v>4</v>
      </c>
      <c r="F97" s="226">
        <f>H97+J97</f>
        <v>0</v>
      </c>
      <c r="G97" s="227">
        <f>ROUND(E97*F97,2)</f>
        <v>0</v>
      </c>
      <c r="H97" s="227"/>
      <c r="I97" s="227">
        <f>ROUND(E97*H97,2)</f>
        <v>0</v>
      </c>
      <c r="J97" s="227"/>
      <c r="K97" s="227">
        <f>ROUND(E97*J97,2)</f>
        <v>0</v>
      </c>
      <c r="L97" s="227">
        <v>21</v>
      </c>
      <c r="M97" s="227">
        <f>G97*(1+L97/100)</f>
        <v>0</v>
      </c>
      <c r="N97" s="217">
        <v>0</v>
      </c>
      <c r="O97" s="217">
        <f>ROUND(E97*N97,5)</f>
        <v>0</v>
      </c>
      <c r="P97" s="217">
        <v>0</v>
      </c>
      <c r="Q97" s="217">
        <f>ROUND(E97*P97,5)</f>
        <v>0</v>
      </c>
      <c r="R97" s="217"/>
      <c r="S97" s="217"/>
      <c r="T97" s="218">
        <v>0.14799999999999999</v>
      </c>
      <c r="U97" s="217">
        <f>ROUND(E97*T97,2)</f>
        <v>0.59</v>
      </c>
      <c r="V97" s="207"/>
      <c r="W97" s="207"/>
      <c r="X97" s="207"/>
      <c r="Y97" s="207"/>
      <c r="Z97" s="207"/>
      <c r="AA97" s="207"/>
      <c r="AB97" s="207"/>
      <c r="AC97" s="207"/>
      <c r="AD97" s="207"/>
      <c r="AE97" s="207" t="s">
        <v>118</v>
      </c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08">
        <v>49</v>
      </c>
      <c r="B98" s="214" t="s">
        <v>255</v>
      </c>
      <c r="C98" s="259" t="s">
        <v>256</v>
      </c>
      <c r="D98" s="216" t="s">
        <v>168</v>
      </c>
      <c r="E98" s="223">
        <v>7</v>
      </c>
      <c r="F98" s="226">
        <f>H98+J98</f>
        <v>0</v>
      </c>
      <c r="G98" s="227">
        <f>ROUND(E98*F98,2)</f>
        <v>0</v>
      </c>
      <c r="H98" s="227"/>
      <c r="I98" s="227">
        <f>ROUND(E98*H98,2)</f>
        <v>0</v>
      </c>
      <c r="J98" s="227"/>
      <c r="K98" s="227">
        <f>ROUND(E98*J98,2)</f>
        <v>0</v>
      </c>
      <c r="L98" s="227">
        <v>21</v>
      </c>
      <c r="M98" s="227">
        <f>G98*(1+L98/100)</f>
        <v>0</v>
      </c>
      <c r="N98" s="217">
        <v>0</v>
      </c>
      <c r="O98" s="217">
        <f>ROUND(E98*N98,5)</f>
        <v>0</v>
      </c>
      <c r="P98" s="217">
        <v>0</v>
      </c>
      <c r="Q98" s="217">
        <f>ROUND(E98*P98,5)</f>
        <v>0</v>
      </c>
      <c r="R98" s="217"/>
      <c r="S98" s="217"/>
      <c r="T98" s="218">
        <v>0.157</v>
      </c>
      <c r="U98" s="217">
        <f>ROUND(E98*T98,2)</f>
        <v>1.1000000000000001</v>
      </c>
      <c r="V98" s="207"/>
      <c r="W98" s="207"/>
      <c r="X98" s="207"/>
      <c r="Y98" s="207"/>
      <c r="Z98" s="207"/>
      <c r="AA98" s="207"/>
      <c r="AB98" s="207"/>
      <c r="AC98" s="207"/>
      <c r="AD98" s="207"/>
      <c r="AE98" s="207" t="s">
        <v>118</v>
      </c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08">
        <v>50</v>
      </c>
      <c r="B99" s="214" t="s">
        <v>257</v>
      </c>
      <c r="C99" s="259" t="s">
        <v>258</v>
      </c>
      <c r="D99" s="216" t="s">
        <v>168</v>
      </c>
      <c r="E99" s="223">
        <v>14</v>
      </c>
      <c r="F99" s="226">
        <f>H99+J99</f>
        <v>0</v>
      </c>
      <c r="G99" s="227">
        <f>ROUND(E99*F99,2)</f>
        <v>0</v>
      </c>
      <c r="H99" s="227"/>
      <c r="I99" s="227">
        <f>ROUND(E99*H99,2)</f>
        <v>0</v>
      </c>
      <c r="J99" s="227"/>
      <c r="K99" s="227">
        <f>ROUND(E99*J99,2)</f>
        <v>0</v>
      </c>
      <c r="L99" s="227">
        <v>21</v>
      </c>
      <c r="M99" s="227">
        <f>G99*(1+L99/100)</f>
        <v>0</v>
      </c>
      <c r="N99" s="217">
        <v>0</v>
      </c>
      <c r="O99" s="217">
        <f>ROUND(E99*N99,5)</f>
        <v>0</v>
      </c>
      <c r="P99" s="217">
        <v>0</v>
      </c>
      <c r="Q99" s="217">
        <f>ROUND(E99*P99,5)</f>
        <v>0</v>
      </c>
      <c r="R99" s="217"/>
      <c r="S99" s="217"/>
      <c r="T99" s="218">
        <v>0.17399999999999999</v>
      </c>
      <c r="U99" s="217">
        <f>ROUND(E99*T99,2)</f>
        <v>2.44</v>
      </c>
      <c r="V99" s="207"/>
      <c r="W99" s="207"/>
      <c r="X99" s="207"/>
      <c r="Y99" s="207"/>
      <c r="Z99" s="207"/>
      <c r="AA99" s="207"/>
      <c r="AB99" s="207"/>
      <c r="AC99" s="207"/>
      <c r="AD99" s="207"/>
      <c r="AE99" s="207" t="s">
        <v>118</v>
      </c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08">
        <v>51</v>
      </c>
      <c r="B100" s="214" t="s">
        <v>259</v>
      </c>
      <c r="C100" s="259" t="s">
        <v>260</v>
      </c>
      <c r="D100" s="216" t="s">
        <v>168</v>
      </c>
      <c r="E100" s="223">
        <v>3</v>
      </c>
      <c r="F100" s="226">
        <f>H100+J100</f>
        <v>0</v>
      </c>
      <c r="G100" s="227">
        <f>ROUND(E100*F100,2)</f>
        <v>0</v>
      </c>
      <c r="H100" s="227"/>
      <c r="I100" s="227">
        <f>ROUND(E100*H100,2)</f>
        <v>0</v>
      </c>
      <c r="J100" s="227"/>
      <c r="K100" s="227">
        <f>ROUND(E100*J100,2)</f>
        <v>0</v>
      </c>
      <c r="L100" s="227">
        <v>21</v>
      </c>
      <c r="M100" s="227">
        <f>G100*(1+L100/100)</f>
        <v>0</v>
      </c>
      <c r="N100" s="217">
        <v>0</v>
      </c>
      <c r="O100" s="217">
        <f>ROUND(E100*N100,5)</f>
        <v>0</v>
      </c>
      <c r="P100" s="217">
        <v>0</v>
      </c>
      <c r="Q100" s="217">
        <f>ROUND(E100*P100,5)</f>
        <v>0</v>
      </c>
      <c r="R100" s="217"/>
      <c r="S100" s="217"/>
      <c r="T100" s="218">
        <v>0.21099999999999999</v>
      </c>
      <c r="U100" s="217">
        <f>ROUND(E100*T100,2)</f>
        <v>0.63</v>
      </c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 t="s">
        <v>118</v>
      </c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08">
        <v>52</v>
      </c>
      <c r="B101" s="214" t="s">
        <v>261</v>
      </c>
      <c r="C101" s="259" t="s">
        <v>262</v>
      </c>
      <c r="D101" s="216" t="s">
        <v>168</v>
      </c>
      <c r="E101" s="223">
        <v>13</v>
      </c>
      <c r="F101" s="226">
        <f>H101+J101</f>
        <v>0</v>
      </c>
      <c r="G101" s="227">
        <f>ROUND(E101*F101,2)</f>
        <v>0</v>
      </c>
      <c r="H101" s="227"/>
      <c r="I101" s="227">
        <f>ROUND(E101*H101,2)</f>
        <v>0</v>
      </c>
      <c r="J101" s="227"/>
      <c r="K101" s="227">
        <f>ROUND(E101*J101,2)</f>
        <v>0</v>
      </c>
      <c r="L101" s="227">
        <v>21</v>
      </c>
      <c r="M101" s="227">
        <f>G101*(1+L101/100)</f>
        <v>0</v>
      </c>
      <c r="N101" s="217">
        <v>0</v>
      </c>
      <c r="O101" s="217">
        <f>ROUND(E101*N101,5)</f>
        <v>0</v>
      </c>
      <c r="P101" s="217">
        <v>0</v>
      </c>
      <c r="Q101" s="217">
        <f>ROUND(E101*P101,5)</f>
        <v>0</v>
      </c>
      <c r="R101" s="217"/>
      <c r="S101" s="217"/>
      <c r="T101" s="218">
        <v>0.25900000000000001</v>
      </c>
      <c r="U101" s="217">
        <f>ROUND(E101*T101,2)</f>
        <v>3.37</v>
      </c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 t="s">
        <v>118</v>
      </c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08">
        <v>53</v>
      </c>
      <c r="B102" s="214" t="s">
        <v>263</v>
      </c>
      <c r="C102" s="259" t="s">
        <v>264</v>
      </c>
      <c r="D102" s="216" t="s">
        <v>168</v>
      </c>
      <c r="E102" s="223">
        <v>1</v>
      </c>
      <c r="F102" s="226">
        <f>H102+J102</f>
        <v>0</v>
      </c>
      <c r="G102" s="227">
        <f>ROUND(E102*F102,2)</f>
        <v>0</v>
      </c>
      <c r="H102" s="227"/>
      <c r="I102" s="227">
        <f>ROUND(E102*H102,2)</f>
        <v>0</v>
      </c>
      <c r="J102" s="227"/>
      <c r="K102" s="227">
        <f>ROUND(E102*J102,2)</f>
        <v>0</v>
      </c>
      <c r="L102" s="227">
        <v>21</v>
      </c>
      <c r="M102" s="227">
        <f>G102*(1+L102/100)</f>
        <v>0</v>
      </c>
      <c r="N102" s="217">
        <v>1.8E-3</v>
      </c>
      <c r="O102" s="217">
        <f>ROUND(E102*N102,5)</f>
        <v>1.8E-3</v>
      </c>
      <c r="P102" s="217">
        <v>0</v>
      </c>
      <c r="Q102" s="217">
        <f>ROUND(E102*P102,5)</f>
        <v>0</v>
      </c>
      <c r="R102" s="217"/>
      <c r="S102" s="217"/>
      <c r="T102" s="218">
        <v>0</v>
      </c>
      <c r="U102" s="217">
        <f>ROUND(E102*T102,2)</f>
        <v>0</v>
      </c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 t="s">
        <v>250</v>
      </c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">
      <c r="A103" s="208">
        <v>54</v>
      </c>
      <c r="B103" s="214" t="s">
        <v>265</v>
      </c>
      <c r="C103" s="259" t="s">
        <v>266</v>
      </c>
      <c r="D103" s="216" t="s">
        <v>168</v>
      </c>
      <c r="E103" s="223">
        <v>1</v>
      </c>
      <c r="F103" s="226">
        <f>H103+J103</f>
        <v>0</v>
      </c>
      <c r="G103" s="227">
        <f>ROUND(E103*F103,2)</f>
        <v>0</v>
      </c>
      <c r="H103" s="227"/>
      <c r="I103" s="227">
        <f>ROUND(E103*H103,2)</f>
        <v>0</v>
      </c>
      <c r="J103" s="227"/>
      <c r="K103" s="227">
        <f>ROUND(E103*J103,2)</f>
        <v>0</v>
      </c>
      <c r="L103" s="227">
        <v>21</v>
      </c>
      <c r="M103" s="227">
        <f>G103*(1+L103/100)</f>
        <v>0</v>
      </c>
      <c r="N103" s="217">
        <v>2E-3</v>
      </c>
      <c r="O103" s="217">
        <f>ROUND(E103*N103,5)</f>
        <v>2E-3</v>
      </c>
      <c r="P103" s="217">
        <v>0</v>
      </c>
      <c r="Q103" s="217">
        <f>ROUND(E103*P103,5)</f>
        <v>0</v>
      </c>
      <c r="R103" s="217"/>
      <c r="S103" s="217"/>
      <c r="T103" s="218">
        <v>0</v>
      </c>
      <c r="U103" s="217">
        <f>ROUND(E103*T103,2)</f>
        <v>0</v>
      </c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 t="s">
        <v>250</v>
      </c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08">
        <v>55</v>
      </c>
      <c r="B104" s="214" t="s">
        <v>265</v>
      </c>
      <c r="C104" s="259" t="s">
        <v>267</v>
      </c>
      <c r="D104" s="216" t="s">
        <v>168</v>
      </c>
      <c r="E104" s="223">
        <v>1</v>
      </c>
      <c r="F104" s="226">
        <f>H104+J104</f>
        <v>0</v>
      </c>
      <c r="G104" s="227">
        <f>ROUND(E104*F104,2)</f>
        <v>0</v>
      </c>
      <c r="H104" s="227"/>
      <c r="I104" s="227">
        <f>ROUND(E104*H104,2)</f>
        <v>0</v>
      </c>
      <c r="J104" s="227"/>
      <c r="K104" s="227">
        <f>ROUND(E104*J104,2)</f>
        <v>0</v>
      </c>
      <c r="L104" s="227">
        <v>21</v>
      </c>
      <c r="M104" s="227">
        <f>G104*(1+L104/100)</f>
        <v>0</v>
      </c>
      <c r="N104" s="217">
        <v>2E-3</v>
      </c>
      <c r="O104" s="217">
        <f>ROUND(E104*N104,5)</f>
        <v>2E-3</v>
      </c>
      <c r="P104" s="217">
        <v>0</v>
      </c>
      <c r="Q104" s="217">
        <f>ROUND(E104*P104,5)</f>
        <v>0</v>
      </c>
      <c r="R104" s="217"/>
      <c r="S104" s="217"/>
      <c r="T104" s="218">
        <v>0</v>
      </c>
      <c r="U104" s="217">
        <f>ROUND(E104*T104,2)</f>
        <v>0</v>
      </c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 t="s">
        <v>250</v>
      </c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08">
        <v>56</v>
      </c>
      <c r="B105" s="214" t="s">
        <v>268</v>
      </c>
      <c r="C105" s="259" t="s">
        <v>269</v>
      </c>
      <c r="D105" s="216" t="s">
        <v>147</v>
      </c>
      <c r="E105" s="223">
        <v>110.66</v>
      </c>
      <c r="F105" s="226">
        <f>H105+J105</f>
        <v>0</v>
      </c>
      <c r="G105" s="227">
        <f>ROUND(E105*F105,2)</f>
        <v>0</v>
      </c>
      <c r="H105" s="227"/>
      <c r="I105" s="227">
        <f>ROUND(E105*H105,2)</f>
        <v>0</v>
      </c>
      <c r="J105" s="227"/>
      <c r="K105" s="227">
        <f>ROUND(E105*J105,2)</f>
        <v>0</v>
      </c>
      <c r="L105" s="227">
        <v>21</v>
      </c>
      <c r="M105" s="227">
        <f>G105*(1+L105/100)</f>
        <v>0</v>
      </c>
      <c r="N105" s="217">
        <v>0</v>
      </c>
      <c r="O105" s="217">
        <f>ROUND(E105*N105,5)</f>
        <v>0</v>
      </c>
      <c r="P105" s="217">
        <v>0</v>
      </c>
      <c r="Q105" s="217">
        <f>ROUND(E105*P105,5)</f>
        <v>0</v>
      </c>
      <c r="R105" s="217"/>
      <c r="S105" s="217"/>
      <c r="T105" s="218">
        <v>4.8000000000000001E-2</v>
      </c>
      <c r="U105" s="217">
        <f>ROUND(E105*T105,2)</f>
        <v>5.31</v>
      </c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 t="s">
        <v>118</v>
      </c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08"/>
      <c r="B106" s="214"/>
      <c r="C106" s="260" t="s">
        <v>270</v>
      </c>
      <c r="D106" s="219"/>
      <c r="E106" s="224">
        <v>13.5</v>
      </c>
      <c r="F106" s="227"/>
      <c r="G106" s="227"/>
      <c r="H106" s="227"/>
      <c r="I106" s="227"/>
      <c r="J106" s="227"/>
      <c r="K106" s="227"/>
      <c r="L106" s="227"/>
      <c r="M106" s="227"/>
      <c r="N106" s="217"/>
      <c r="O106" s="217"/>
      <c r="P106" s="217"/>
      <c r="Q106" s="217"/>
      <c r="R106" s="217"/>
      <c r="S106" s="217"/>
      <c r="T106" s="218"/>
      <c r="U106" s="21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 t="s">
        <v>120</v>
      </c>
      <c r="AF106" s="207">
        <v>0</v>
      </c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08"/>
      <c r="B107" s="214"/>
      <c r="C107" s="260" t="s">
        <v>271</v>
      </c>
      <c r="D107" s="219"/>
      <c r="E107" s="224">
        <v>39.4</v>
      </c>
      <c r="F107" s="227"/>
      <c r="G107" s="227"/>
      <c r="H107" s="227"/>
      <c r="I107" s="227"/>
      <c r="J107" s="227"/>
      <c r="K107" s="227"/>
      <c r="L107" s="227"/>
      <c r="M107" s="227"/>
      <c r="N107" s="217"/>
      <c r="O107" s="217"/>
      <c r="P107" s="217"/>
      <c r="Q107" s="217"/>
      <c r="R107" s="217"/>
      <c r="S107" s="217"/>
      <c r="T107" s="218"/>
      <c r="U107" s="21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 t="s">
        <v>120</v>
      </c>
      <c r="AF107" s="207">
        <v>0</v>
      </c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08"/>
      <c r="B108" s="214"/>
      <c r="C108" s="260" t="s">
        <v>272</v>
      </c>
      <c r="D108" s="219"/>
      <c r="E108" s="224">
        <v>84.6</v>
      </c>
      <c r="F108" s="227"/>
      <c r="G108" s="227"/>
      <c r="H108" s="227"/>
      <c r="I108" s="227"/>
      <c r="J108" s="227"/>
      <c r="K108" s="227"/>
      <c r="L108" s="227"/>
      <c r="M108" s="227"/>
      <c r="N108" s="217"/>
      <c r="O108" s="217"/>
      <c r="P108" s="217"/>
      <c r="Q108" s="217"/>
      <c r="R108" s="217"/>
      <c r="S108" s="217"/>
      <c r="T108" s="218"/>
      <c r="U108" s="21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 t="s">
        <v>120</v>
      </c>
      <c r="AF108" s="207">
        <v>0</v>
      </c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08"/>
      <c r="B109" s="214"/>
      <c r="C109" s="260" t="s">
        <v>273</v>
      </c>
      <c r="D109" s="219"/>
      <c r="E109" s="224">
        <v>34.4</v>
      </c>
      <c r="F109" s="227"/>
      <c r="G109" s="227"/>
      <c r="H109" s="227"/>
      <c r="I109" s="227"/>
      <c r="J109" s="227"/>
      <c r="K109" s="227"/>
      <c r="L109" s="227"/>
      <c r="M109" s="227"/>
      <c r="N109" s="217"/>
      <c r="O109" s="217"/>
      <c r="P109" s="217"/>
      <c r="Q109" s="217"/>
      <c r="R109" s="217"/>
      <c r="S109" s="217"/>
      <c r="T109" s="218"/>
      <c r="U109" s="21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 t="s">
        <v>120</v>
      </c>
      <c r="AF109" s="207">
        <v>0</v>
      </c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08"/>
      <c r="B110" s="214"/>
      <c r="C110" s="260" t="s">
        <v>274</v>
      </c>
      <c r="D110" s="219"/>
      <c r="E110" s="224">
        <v>40.5</v>
      </c>
      <c r="F110" s="227"/>
      <c r="G110" s="227"/>
      <c r="H110" s="227"/>
      <c r="I110" s="227"/>
      <c r="J110" s="227"/>
      <c r="K110" s="227"/>
      <c r="L110" s="227"/>
      <c r="M110" s="227"/>
      <c r="N110" s="217"/>
      <c r="O110" s="217"/>
      <c r="P110" s="217"/>
      <c r="Q110" s="217"/>
      <c r="R110" s="217"/>
      <c r="S110" s="217"/>
      <c r="T110" s="218"/>
      <c r="U110" s="21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 t="s">
        <v>120</v>
      </c>
      <c r="AF110" s="207">
        <v>0</v>
      </c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08"/>
      <c r="B111" s="214"/>
      <c r="C111" s="260" t="s">
        <v>275</v>
      </c>
      <c r="D111" s="219"/>
      <c r="E111" s="224">
        <v>7.8</v>
      </c>
      <c r="F111" s="227"/>
      <c r="G111" s="227"/>
      <c r="H111" s="227"/>
      <c r="I111" s="227"/>
      <c r="J111" s="227"/>
      <c r="K111" s="227"/>
      <c r="L111" s="227"/>
      <c r="M111" s="227"/>
      <c r="N111" s="217"/>
      <c r="O111" s="217"/>
      <c r="P111" s="217"/>
      <c r="Q111" s="217"/>
      <c r="R111" s="217"/>
      <c r="S111" s="217"/>
      <c r="T111" s="218"/>
      <c r="U111" s="21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 t="s">
        <v>120</v>
      </c>
      <c r="AF111" s="207">
        <v>0</v>
      </c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08"/>
      <c r="B112" s="214"/>
      <c r="C112" s="260" t="s">
        <v>276</v>
      </c>
      <c r="D112" s="219"/>
      <c r="E112" s="224">
        <v>-109.54</v>
      </c>
      <c r="F112" s="227"/>
      <c r="G112" s="227"/>
      <c r="H112" s="227"/>
      <c r="I112" s="227"/>
      <c r="J112" s="227"/>
      <c r="K112" s="227"/>
      <c r="L112" s="227"/>
      <c r="M112" s="227"/>
      <c r="N112" s="217"/>
      <c r="O112" s="217"/>
      <c r="P112" s="217"/>
      <c r="Q112" s="217"/>
      <c r="R112" s="217"/>
      <c r="S112" s="217"/>
      <c r="T112" s="218"/>
      <c r="U112" s="21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 t="s">
        <v>120</v>
      </c>
      <c r="AF112" s="207">
        <v>0</v>
      </c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ht="22.5" outlineLevel="1" x14ac:dyDescent="0.2">
      <c r="A113" s="208">
        <v>57</v>
      </c>
      <c r="B113" s="214" t="s">
        <v>277</v>
      </c>
      <c r="C113" s="259" t="s">
        <v>278</v>
      </c>
      <c r="D113" s="216" t="s">
        <v>168</v>
      </c>
      <c r="E113" s="223">
        <v>2</v>
      </c>
      <c r="F113" s="226">
        <f>H113+J113</f>
        <v>0</v>
      </c>
      <c r="G113" s="227">
        <f>ROUND(E113*F113,2)</f>
        <v>0</v>
      </c>
      <c r="H113" s="227"/>
      <c r="I113" s="227">
        <f>ROUND(E113*H113,2)</f>
        <v>0</v>
      </c>
      <c r="J113" s="227"/>
      <c r="K113" s="227">
        <f>ROUND(E113*J113,2)</f>
        <v>0</v>
      </c>
      <c r="L113" s="227">
        <v>21</v>
      </c>
      <c r="M113" s="227">
        <f>G113*(1+L113/100)</f>
        <v>0</v>
      </c>
      <c r="N113" s="217">
        <v>1.0499999999999999E-3</v>
      </c>
      <c r="O113" s="217">
        <f>ROUND(E113*N113,5)</f>
        <v>2.0999999999999999E-3</v>
      </c>
      <c r="P113" s="217">
        <v>0</v>
      </c>
      <c r="Q113" s="217">
        <f>ROUND(E113*P113,5)</f>
        <v>0</v>
      </c>
      <c r="R113" s="217"/>
      <c r="S113" s="217"/>
      <c r="T113" s="218">
        <v>0.2</v>
      </c>
      <c r="U113" s="217">
        <f>ROUND(E113*T113,2)</f>
        <v>0.4</v>
      </c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 t="s">
        <v>118</v>
      </c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ht="22.5" outlineLevel="1" x14ac:dyDescent="0.2">
      <c r="A114" s="208">
        <v>58</v>
      </c>
      <c r="B114" s="214" t="s">
        <v>279</v>
      </c>
      <c r="C114" s="259" t="s">
        <v>280</v>
      </c>
      <c r="D114" s="216" t="s">
        <v>168</v>
      </c>
      <c r="E114" s="223">
        <v>3</v>
      </c>
      <c r="F114" s="226">
        <f>H114+J114</f>
        <v>0</v>
      </c>
      <c r="G114" s="227">
        <f>ROUND(E114*F114,2)</f>
        <v>0</v>
      </c>
      <c r="H114" s="227"/>
      <c r="I114" s="227">
        <f>ROUND(E114*H114,2)</f>
        <v>0</v>
      </c>
      <c r="J114" s="227"/>
      <c r="K114" s="227">
        <f>ROUND(E114*J114,2)</f>
        <v>0</v>
      </c>
      <c r="L114" s="227">
        <v>21</v>
      </c>
      <c r="M114" s="227">
        <f>G114*(1+L114/100)</f>
        <v>0</v>
      </c>
      <c r="N114" s="217">
        <v>1.042E-2</v>
      </c>
      <c r="O114" s="217">
        <f>ROUND(E114*N114,5)</f>
        <v>3.1260000000000003E-2</v>
      </c>
      <c r="P114" s="217">
        <v>0</v>
      </c>
      <c r="Q114" s="217">
        <f>ROUND(E114*P114,5)</f>
        <v>0</v>
      </c>
      <c r="R114" s="217"/>
      <c r="S114" s="217"/>
      <c r="T114" s="218">
        <v>0</v>
      </c>
      <c r="U114" s="217">
        <f>ROUND(E114*T114,2)</f>
        <v>0</v>
      </c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 t="s">
        <v>250</v>
      </c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ht="22.5" outlineLevel="1" x14ac:dyDescent="0.2">
      <c r="A115" s="208">
        <v>59</v>
      </c>
      <c r="B115" s="214" t="s">
        <v>279</v>
      </c>
      <c r="C115" s="259" t="s">
        <v>281</v>
      </c>
      <c r="D115" s="216" t="s">
        <v>168</v>
      </c>
      <c r="E115" s="223">
        <v>1</v>
      </c>
      <c r="F115" s="226">
        <f>H115+J115</f>
        <v>0</v>
      </c>
      <c r="G115" s="227">
        <f>ROUND(E115*F115,2)</f>
        <v>0</v>
      </c>
      <c r="H115" s="227"/>
      <c r="I115" s="227">
        <f>ROUND(E115*H115,2)</f>
        <v>0</v>
      </c>
      <c r="J115" s="227"/>
      <c r="K115" s="227">
        <f>ROUND(E115*J115,2)</f>
        <v>0</v>
      </c>
      <c r="L115" s="227">
        <v>21</v>
      </c>
      <c r="M115" s="227">
        <f>G115*(1+L115/100)</f>
        <v>0</v>
      </c>
      <c r="N115" s="217">
        <v>1.042E-2</v>
      </c>
      <c r="O115" s="217">
        <f>ROUND(E115*N115,5)</f>
        <v>1.042E-2</v>
      </c>
      <c r="P115" s="217">
        <v>0</v>
      </c>
      <c r="Q115" s="217">
        <f>ROUND(E115*P115,5)</f>
        <v>0</v>
      </c>
      <c r="R115" s="217"/>
      <c r="S115" s="217"/>
      <c r="T115" s="218">
        <v>0</v>
      </c>
      <c r="U115" s="217">
        <f>ROUND(E115*T115,2)</f>
        <v>0</v>
      </c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 t="s">
        <v>250</v>
      </c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ht="22.5" outlineLevel="1" x14ac:dyDescent="0.2">
      <c r="A116" s="208">
        <v>60</v>
      </c>
      <c r="B116" s="214" t="s">
        <v>282</v>
      </c>
      <c r="C116" s="259" t="s">
        <v>283</v>
      </c>
      <c r="D116" s="216" t="s">
        <v>168</v>
      </c>
      <c r="E116" s="223">
        <v>1</v>
      </c>
      <c r="F116" s="226">
        <f>H116+J116</f>
        <v>0</v>
      </c>
      <c r="G116" s="227">
        <f>ROUND(E116*F116,2)</f>
        <v>0</v>
      </c>
      <c r="H116" s="227"/>
      <c r="I116" s="227">
        <f>ROUND(E116*H116,2)</f>
        <v>0</v>
      </c>
      <c r="J116" s="227"/>
      <c r="K116" s="227">
        <f>ROUND(E116*J116,2)</f>
        <v>0</v>
      </c>
      <c r="L116" s="227">
        <v>21</v>
      </c>
      <c r="M116" s="227">
        <f>G116*(1+L116/100)</f>
        <v>0</v>
      </c>
      <c r="N116" s="217">
        <v>1.2919999999999999E-2</v>
      </c>
      <c r="O116" s="217">
        <f>ROUND(E116*N116,5)</f>
        <v>1.2919999999999999E-2</v>
      </c>
      <c r="P116" s="217">
        <v>0</v>
      </c>
      <c r="Q116" s="217">
        <f>ROUND(E116*P116,5)</f>
        <v>0</v>
      </c>
      <c r="R116" s="217"/>
      <c r="S116" s="217"/>
      <c r="T116" s="218">
        <v>0</v>
      </c>
      <c r="U116" s="217">
        <f>ROUND(E116*T116,2)</f>
        <v>0</v>
      </c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 t="s">
        <v>250</v>
      </c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ht="22.5" outlineLevel="1" x14ac:dyDescent="0.2">
      <c r="A117" s="208">
        <v>61</v>
      </c>
      <c r="B117" s="214" t="s">
        <v>284</v>
      </c>
      <c r="C117" s="259" t="s">
        <v>285</v>
      </c>
      <c r="D117" s="216" t="s">
        <v>168</v>
      </c>
      <c r="E117" s="223">
        <v>1</v>
      </c>
      <c r="F117" s="226">
        <f>H117+J117</f>
        <v>0</v>
      </c>
      <c r="G117" s="227">
        <f>ROUND(E117*F117,2)</f>
        <v>0</v>
      </c>
      <c r="H117" s="227"/>
      <c r="I117" s="227">
        <f>ROUND(E117*H117,2)</f>
        <v>0</v>
      </c>
      <c r="J117" s="227"/>
      <c r="K117" s="227">
        <f>ROUND(E117*J117,2)</f>
        <v>0</v>
      </c>
      <c r="L117" s="227">
        <v>21</v>
      </c>
      <c r="M117" s="227">
        <f>G117*(1+L117/100)</f>
        <v>0</v>
      </c>
      <c r="N117" s="217">
        <v>1.3520000000000001E-2</v>
      </c>
      <c r="O117" s="217">
        <f>ROUND(E117*N117,5)</f>
        <v>1.3520000000000001E-2</v>
      </c>
      <c r="P117" s="217">
        <v>0</v>
      </c>
      <c r="Q117" s="217">
        <f>ROUND(E117*P117,5)</f>
        <v>0</v>
      </c>
      <c r="R117" s="217"/>
      <c r="S117" s="217"/>
      <c r="T117" s="218">
        <v>0</v>
      </c>
      <c r="U117" s="217">
        <f>ROUND(E117*T117,2)</f>
        <v>0</v>
      </c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 t="s">
        <v>250</v>
      </c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08">
        <v>62</v>
      </c>
      <c r="B118" s="214" t="s">
        <v>286</v>
      </c>
      <c r="C118" s="259" t="s">
        <v>287</v>
      </c>
      <c r="D118" s="216" t="s">
        <v>137</v>
      </c>
      <c r="E118" s="223">
        <v>0.25635999999999998</v>
      </c>
      <c r="F118" s="226">
        <f>H118+J118</f>
        <v>0</v>
      </c>
      <c r="G118" s="227">
        <f>ROUND(E118*F118,2)</f>
        <v>0</v>
      </c>
      <c r="H118" s="227"/>
      <c r="I118" s="227">
        <f>ROUND(E118*H118,2)</f>
        <v>0</v>
      </c>
      <c r="J118" s="227"/>
      <c r="K118" s="227">
        <f>ROUND(E118*J118,2)</f>
        <v>0</v>
      </c>
      <c r="L118" s="227">
        <v>21</v>
      </c>
      <c r="M118" s="227">
        <f>G118*(1+L118/100)</f>
        <v>0</v>
      </c>
      <c r="N118" s="217">
        <v>0</v>
      </c>
      <c r="O118" s="217">
        <f>ROUND(E118*N118,5)</f>
        <v>0</v>
      </c>
      <c r="P118" s="217">
        <v>0</v>
      </c>
      <c r="Q118" s="217">
        <f>ROUND(E118*P118,5)</f>
        <v>0</v>
      </c>
      <c r="R118" s="217"/>
      <c r="S118" s="217"/>
      <c r="T118" s="218">
        <v>1.47</v>
      </c>
      <c r="U118" s="217">
        <f>ROUND(E118*T118,2)</f>
        <v>0.38</v>
      </c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 t="s">
        <v>118</v>
      </c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x14ac:dyDescent="0.2">
      <c r="A119" s="209" t="s">
        <v>113</v>
      </c>
      <c r="B119" s="215" t="s">
        <v>66</v>
      </c>
      <c r="C119" s="261" t="s">
        <v>67</v>
      </c>
      <c r="D119" s="220"/>
      <c r="E119" s="225"/>
      <c r="F119" s="228"/>
      <c r="G119" s="228">
        <f>SUMIF(AE120:AE208,"&lt;&gt;NOR",G120:G208)</f>
        <v>0</v>
      </c>
      <c r="H119" s="228"/>
      <c r="I119" s="228">
        <f>SUM(I120:I208)</f>
        <v>0</v>
      </c>
      <c r="J119" s="228"/>
      <c r="K119" s="228">
        <f>SUM(K120:K208)</f>
        <v>0</v>
      </c>
      <c r="L119" s="228"/>
      <c r="M119" s="228">
        <f>SUM(M120:M208)</f>
        <v>0</v>
      </c>
      <c r="N119" s="221"/>
      <c r="O119" s="221">
        <f>SUM(O120:O208)</f>
        <v>0.44349000000000005</v>
      </c>
      <c r="P119" s="221"/>
      <c r="Q119" s="221">
        <f>SUM(Q120:Q208)</f>
        <v>2.0000000000000002E-5</v>
      </c>
      <c r="R119" s="221"/>
      <c r="S119" s="221"/>
      <c r="T119" s="222"/>
      <c r="U119" s="221">
        <f>SUM(U120:U208)</f>
        <v>228.8599999999999</v>
      </c>
      <c r="AE119" t="s">
        <v>114</v>
      </c>
    </row>
    <row r="120" spans="1:60" outlineLevel="1" x14ac:dyDescent="0.2">
      <c r="A120" s="208">
        <v>63</v>
      </c>
      <c r="B120" s="214" t="s">
        <v>288</v>
      </c>
      <c r="C120" s="259" t="s">
        <v>289</v>
      </c>
      <c r="D120" s="216" t="s">
        <v>147</v>
      </c>
      <c r="E120" s="223">
        <v>64.855000000000004</v>
      </c>
      <c r="F120" s="226">
        <f>H120+J120</f>
        <v>0</v>
      </c>
      <c r="G120" s="227">
        <f>ROUND(E120*F120,2)</f>
        <v>0</v>
      </c>
      <c r="H120" s="227"/>
      <c r="I120" s="227">
        <f>ROUND(E120*H120,2)</f>
        <v>0</v>
      </c>
      <c r="J120" s="227"/>
      <c r="K120" s="227">
        <f>ROUND(E120*J120,2)</f>
        <v>0</v>
      </c>
      <c r="L120" s="227">
        <v>21</v>
      </c>
      <c r="M120" s="227">
        <f>G120*(1+L120/100)</f>
        <v>0</v>
      </c>
      <c r="N120" s="217">
        <v>4.8000000000000001E-4</v>
      </c>
      <c r="O120" s="217">
        <f>ROUND(E120*N120,5)</f>
        <v>3.1130000000000001E-2</v>
      </c>
      <c r="P120" s="217">
        <v>0</v>
      </c>
      <c r="Q120" s="217">
        <f>ROUND(E120*P120,5)</f>
        <v>0</v>
      </c>
      <c r="R120" s="217"/>
      <c r="S120" s="217"/>
      <c r="T120" s="218">
        <v>0.27889999999999998</v>
      </c>
      <c r="U120" s="217">
        <f>ROUND(E120*T120,2)</f>
        <v>18.09</v>
      </c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 t="s">
        <v>118</v>
      </c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">
      <c r="A121" s="208"/>
      <c r="B121" s="214"/>
      <c r="C121" s="260" t="s">
        <v>290</v>
      </c>
      <c r="D121" s="219"/>
      <c r="E121" s="224">
        <v>64.855000000000004</v>
      </c>
      <c r="F121" s="227"/>
      <c r="G121" s="227"/>
      <c r="H121" s="227"/>
      <c r="I121" s="227"/>
      <c r="J121" s="227"/>
      <c r="K121" s="227"/>
      <c r="L121" s="227"/>
      <c r="M121" s="227"/>
      <c r="N121" s="217"/>
      <c r="O121" s="217"/>
      <c r="P121" s="217"/>
      <c r="Q121" s="217"/>
      <c r="R121" s="217"/>
      <c r="S121" s="217"/>
      <c r="T121" s="218"/>
      <c r="U121" s="21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 t="s">
        <v>120</v>
      </c>
      <c r="AF121" s="207">
        <v>0</v>
      </c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08">
        <v>64</v>
      </c>
      <c r="B122" s="214" t="s">
        <v>291</v>
      </c>
      <c r="C122" s="259" t="s">
        <v>292</v>
      </c>
      <c r="D122" s="216" t="s">
        <v>147</v>
      </c>
      <c r="E122" s="223">
        <v>33.244999999999997</v>
      </c>
      <c r="F122" s="226">
        <f>H122+J122</f>
        <v>0</v>
      </c>
      <c r="G122" s="227">
        <f>ROUND(E122*F122,2)</f>
        <v>0</v>
      </c>
      <c r="H122" s="227"/>
      <c r="I122" s="227">
        <f>ROUND(E122*H122,2)</f>
        <v>0</v>
      </c>
      <c r="J122" s="227"/>
      <c r="K122" s="227">
        <f>ROUND(E122*J122,2)</f>
        <v>0</v>
      </c>
      <c r="L122" s="227">
        <v>21</v>
      </c>
      <c r="M122" s="227">
        <f>G122*(1+L122/100)</f>
        <v>0</v>
      </c>
      <c r="N122" s="217">
        <v>5.9000000000000003E-4</v>
      </c>
      <c r="O122" s="217">
        <f>ROUND(E122*N122,5)</f>
        <v>1.9609999999999999E-2</v>
      </c>
      <c r="P122" s="217">
        <v>0</v>
      </c>
      <c r="Q122" s="217">
        <f>ROUND(E122*P122,5)</f>
        <v>0</v>
      </c>
      <c r="R122" s="217"/>
      <c r="S122" s="217"/>
      <c r="T122" s="218">
        <v>0.29730000000000001</v>
      </c>
      <c r="U122" s="217">
        <f>ROUND(E122*T122,2)</f>
        <v>9.8800000000000008</v>
      </c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 t="s">
        <v>118</v>
      </c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08"/>
      <c r="B123" s="214"/>
      <c r="C123" s="260" t="s">
        <v>293</v>
      </c>
      <c r="D123" s="219"/>
      <c r="E123" s="224">
        <v>33.244999999999997</v>
      </c>
      <c r="F123" s="227"/>
      <c r="G123" s="227"/>
      <c r="H123" s="227"/>
      <c r="I123" s="227"/>
      <c r="J123" s="227"/>
      <c r="K123" s="227"/>
      <c r="L123" s="227"/>
      <c r="M123" s="227"/>
      <c r="N123" s="217"/>
      <c r="O123" s="217"/>
      <c r="P123" s="217"/>
      <c r="Q123" s="217"/>
      <c r="R123" s="217"/>
      <c r="S123" s="217"/>
      <c r="T123" s="218"/>
      <c r="U123" s="21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 t="s">
        <v>120</v>
      </c>
      <c r="AF123" s="207">
        <v>0</v>
      </c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08">
        <v>65</v>
      </c>
      <c r="B124" s="214" t="s">
        <v>294</v>
      </c>
      <c r="C124" s="259" t="s">
        <v>295</v>
      </c>
      <c r="D124" s="216" t="s">
        <v>147</v>
      </c>
      <c r="E124" s="223">
        <v>17.984999999999999</v>
      </c>
      <c r="F124" s="226">
        <f>H124+J124</f>
        <v>0</v>
      </c>
      <c r="G124" s="227">
        <f>ROUND(E124*F124,2)</f>
        <v>0</v>
      </c>
      <c r="H124" s="227"/>
      <c r="I124" s="227">
        <f>ROUND(E124*H124,2)</f>
        <v>0</v>
      </c>
      <c r="J124" s="227"/>
      <c r="K124" s="227">
        <f>ROUND(E124*J124,2)</f>
        <v>0</v>
      </c>
      <c r="L124" s="227">
        <v>21</v>
      </c>
      <c r="M124" s="227">
        <f>G124*(1+L124/100)</f>
        <v>0</v>
      </c>
      <c r="N124" s="217">
        <v>7.6999999999999996E-4</v>
      </c>
      <c r="O124" s="217">
        <f>ROUND(E124*N124,5)</f>
        <v>1.3849999999999999E-2</v>
      </c>
      <c r="P124" s="217">
        <v>0</v>
      </c>
      <c r="Q124" s="217">
        <f>ROUND(E124*P124,5)</f>
        <v>0</v>
      </c>
      <c r="R124" s="217"/>
      <c r="S124" s="217"/>
      <c r="T124" s="218">
        <v>0.33279999999999998</v>
      </c>
      <c r="U124" s="217">
        <f>ROUND(E124*T124,2)</f>
        <v>5.99</v>
      </c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 t="s">
        <v>118</v>
      </c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08"/>
      <c r="B125" s="214"/>
      <c r="C125" s="260" t="s">
        <v>296</v>
      </c>
      <c r="D125" s="219"/>
      <c r="E125" s="224">
        <v>17.984999999999999</v>
      </c>
      <c r="F125" s="227"/>
      <c r="G125" s="227"/>
      <c r="H125" s="227"/>
      <c r="I125" s="227"/>
      <c r="J125" s="227"/>
      <c r="K125" s="227"/>
      <c r="L125" s="227"/>
      <c r="M125" s="227"/>
      <c r="N125" s="217"/>
      <c r="O125" s="217"/>
      <c r="P125" s="217"/>
      <c r="Q125" s="217"/>
      <c r="R125" s="217"/>
      <c r="S125" s="217"/>
      <c r="T125" s="218"/>
      <c r="U125" s="21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 t="s">
        <v>120</v>
      </c>
      <c r="AF125" s="207">
        <v>0</v>
      </c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08">
        <v>66</v>
      </c>
      <c r="B126" s="214" t="s">
        <v>297</v>
      </c>
      <c r="C126" s="259" t="s">
        <v>298</v>
      </c>
      <c r="D126" s="216" t="s">
        <v>147</v>
      </c>
      <c r="E126" s="223">
        <v>9.81</v>
      </c>
      <c r="F126" s="226">
        <f>H126+J126</f>
        <v>0</v>
      </c>
      <c r="G126" s="227">
        <f>ROUND(E126*F126,2)</f>
        <v>0</v>
      </c>
      <c r="H126" s="227"/>
      <c r="I126" s="227">
        <f>ROUND(E126*H126,2)</f>
        <v>0</v>
      </c>
      <c r="J126" s="227"/>
      <c r="K126" s="227">
        <f>ROUND(E126*J126,2)</f>
        <v>0</v>
      </c>
      <c r="L126" s="227">
        <v>21</v>
      </c>
      <c r="M126" s="227">
        <f>G126*(1+L126/100)</f>
        <v>0</v>
      </c>
      <c r="N126" s="217">
        <v>1.0399999999999999E-3</v>
      </c>
      <c r="O126" s="217">
        <f>ROUND(E126*N126,5)</f>
        <v>1.0200000000000001E-2</v>
      </c>
      <c r="P126" s="217">
        <v>0</v>
      </c>
      <c r="Q126" s="217">
        <f>ROUND(E126*P126,5)</f>
        <v>0</v>
      </c>
      <c r="R126" s="217"/>
      <c r="S126" s="217"/>
      <c r="T126" s="218">
        <v>0.38469999999999999</v>
      </c>
      <c r="U126" s="217">
        <f>ROUND(E126*T126,2)</f>
        <v>3.77</v>
      </c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 t="s">
        <v>118</v>
      </c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">
      <c r="A127" s="208"/>
      <c r="B127" s="214"/>
      <c r="C127" s="260" t="s">
        <v>299</v>
      </c>
      <c r="D127" s="219"/>
      <c r="E127" s="224">
        <v>9.81</v>
      </c>
      <c r="F127" s="227"/>
      <c r="G127" s="227"/>
      <c r="H127" s="227"/>
      <c r="I127" s="227"/>
      <c r="J127" s="227"/>
      <c r="K127" s="227"/>
      <c r="L127" s="227"/>
      <c r="M127" s="227"/>
      <c r="N127" s="217"/>
      <c r="O127" s="217"/>
      <c r="P127" s="217"/>
      <c r="Q127" s="217"/>
      <c r="R127" s="217"/>
      <c r="S127" s="217"/>
      <c r="T127" s="218"/>
      <c r="U127" s="21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 t="s">
        <v>120</v>
      </c>
      <c r="AF127" s="207">
        <v>0</v>
      </c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">
      <c r="A128" s="208">
        <v>67</v>
      </c>
      <c r="B128" s="214" t="s">
        <v>300</v>
      </c>
      <c r="C128" s="259" t="s">
        <v>301</v>
      </c>
      <c r="D128" s="216" t="s">
        <v>147</v>
      </c>
      <c r="E128" s="223">
        <v>1.0900000000000001</v>
      </c>
      <c r="F128" s="226">
        <f>H128+J128</f>
        <v>0</v>
      </c>
      <c r="G128" s="227">
        <f>ROUND(E128*F128,2)</f>
        <v>0</v>
      </c>
      <c r="H128" s="227"/>
      <c r="I128" s="227">
        <f>ROUND(E128*H128,2)</f>
        <v>0</v>
      </c>
      <c r="J128" s="227"/>
      <c r="K128" s="227">
        <f>ROUND(E128*J128,2)</f>
        <v>0</v>
      </c>
      <c r="L128" s="227">
        <v>21</v>
      </c>
      <c r="M128" s="227">
        <f>G128*(1+L128/100)</f>
        <v>0</v>
      </c>
      <c r="N128" s="217">
        <v>1.3600000000000001E-3</v>
      </c>
      <c r="O128" s="217">
        <f>ROUND(E128*N128,5)</f>
        <v>1.48E-3</v>
      </c>
      <c r="P128" s="217">
        <v>0</v>
      </c>
      <c r="Q128" s="217">
        <f>ROUND(E128*P128,5)</f>
        <v>0</v>
      </c>
      <c r="R128" s="217"/>
      <c r="S128" s="217"/>
      <c r="T128" s="218">
        <v>0.47670000000000001</v>
      </c>
      <c r="U128" s="217">
        <f>ROUND(E128*T128,2)</f>
        <v>0.52</v>
      </c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 t="s">
        <v>118</v>
      </c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">
      <c r="A129" s="208"/>
      <c r="B129" s="214"/>
      <c r="C129" s="260" t="s">
        <v>302</v>
      </c>
      <c r="D129" s="219"/>
      <c r="E129" s="224">
        <v>1.0900000000000001</v>
      </c>
      <c r="F129" s="227"/>
      <c r="G129" s="227"/>
      <c r="H129" s="227"/>
      <c r="I129" s="227"/>
      <c r="J129" s="227"/>
      <c r="K129" s="227"/>
      <c r="L129" s="227"/>
      <c r="M129" s="227"/>
      <c r="N129" s="217"/>
      <c r="O129" s="217"/>
      <c r="P129" s="217"/>
      <c r="Q129" s="217"/>
      <c r="R129" s="217"/>
      <c r="S129" s="217"/>
      <c r="T129" s="218"/>
      <c r="U129" s="21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 t="s">
        <v>120</v>
      </c>
      <c r="AF129" s="207">
        <v>0</v>
      </c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08">
        <v>68</v>
      </c>
      <c r="B130" s="214" t="s">
        <v>303</v>
      </c>
      <c r="C130" s="259" t="s">
        <v>304</v>
      </c>
      <c r="D130" s="216" t="s">
        <v>147</v>
      </c>
      <c r="E130" s="223">
        <v>7.085</v>
      </c>
      <c r="F130" s="226">
        <f>H130+J130</f>
        <v>0</v>
      </c>
      <c r="G130" s="227">
        <f>ROUND(E130*F130,2)</f>
        <v>0</v>
      </c>
      <c r="H130" s="227"/>
      <c r="I130" s="227">
        <f>ROUND(E130*H130,2)</f>
        <v>0</v>
      </c>
      <c r="J130" s="227"/>
      <c r="K130" s="227">
        <f>ROUND(E130*J130,2)</f>
        <v>0</v>
      </c>
      <c r="L130" s="227">
        <v>21</v>
      </c>
      <c r="M130" s="227">
        <f>G130*(1+L130/100)</f>
        <v>0</v>
      </c>
      <c r="N130" s="217">
        <v>1.9499999999999999E-3</v>
      </c>
      <c r="O130" s="217">
        <f>ROUND(E130*N130,5)</f>
        <v>1.3820000000000001E-2</v>
      </c>
      <c r="P130" s="217">
        <v>0</v>
      </c>
      <c r="Q130" s="217">
        <f>ROUND(E130*P130,5)</f>
        <v>0</v>
      </c>
      <c r="R130" s="217"/>
      <c r="S130" s="217"/>
      <c r="T130" s="218">
        <v>0.56179999999999997</v>
      </c>
      <c r="U130" s="217">
        <f>ROUND(E130*T130,2)</f>
        <v>3.98</v>
      </c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 t="s">
        <v>118</v>
      </c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">
      <c r="A131" s="208"/>
      <c r="B131" s="214"/>
      <c r="C131" s="260" t="s">
        <v>305</v>
      </c>
      <c r="D131" s="219"/>
      <c r="E131" s="224">
        <v>7.085</v>
      </c>
      <c r="F131" s="227"/>
      <c r="G131" s="227"/>
      <c r="H131" s="227"/>
      <c r="I131" s="227"/>
      <c r="J131" s="227"/>
      <c r="K131" s="227"/>
      <c r="L131" s="227"/>
      <c r="M131" s="227"/>
      <c r="N131" s="217"/>
      <c r="O131" s="217"/>
      <c r="P131" s="217"/>
      <c r="Q131" s="217"/>
      <c r="R131" s="217"/>
      <c r="S131" s="217"/>
      <c r="T131" s="218"/>
      <c r="U131" s="21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 t="s">
        <v>120</v>
      </c>
      <c r="AF131" s="207">
        <v>0</v>
      </c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08">
        <v>69</v>
      </c>
      <c r="B132" s="214" t="s">
        <v>288</v>
      </c>
      <c r="C132" s="259" t="s">
        <v>306</v>
      </c>
      <c r="D132" s="216" t="s">
        <v>147</v>
      </c>
      <c r="E132" s="223">
        <v>51.23</v>
      </c>
      <c r="F132" s="226">
        <f>H132+J132</f>
        <v>0</v>
      </c>
      <c r="G132" s="227">
        <f>ROUND(E132*F132,2)</f>
        <v>0</v>
      </c>
      <c r="H132" s="227"/>
      <c r="I132" s="227">
        <f>ROUND(E132*H132,2)</f>
        <v>0</v>
      </c>
      <c r="J132" s="227"/>
      <c r="K132" s="227">
        <f>ROUND(E132*J132,2)</f>
        <v>0</v>
      </c>
      <c r="L132" s="227">
        <v>21</v>
      </c>
      <c r="M132" s="227">
        <f>G132*(1+L132/100)</f>
        <v>0</v>
      </c>
      <c r="N132" s="217">
        <v>4.8000000000000001E-4</v>
      </c>
      <c r="O132" s="217">
        <f>ROUND(E132*N132,5)</f>
        <v>2.4590000000000001E-2</v>
      </c>
      <c r="P132" s="217">
        <v>0</v>
      </c>
      <c r="Q132" s="217">
        <f>ROUND(E132*P132,5)</f>
        <v>0</v>
      </c>
      <c r="R132" s="217"/>
      <c r="S132" s="217"/>
      <c r="T132" s="218">
        <v>0.27889999999999998</v>
      </c>
      <c r="U132" s="217">
        <f>ROUND(E132*T132,2)</f>
        <v>14.29</v>
      </c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 t="s">
        <v>118</v>
      </c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08"/>
      <c r="B133" s="214"/>
      <c r="C133" s="260" t="s">
        <v>307</v>
      </c>
      <c r="D133" s="219"/>
      <c r="E133" s="224">
        <v>51.23</v>
      </c>
      <c r="F133" s="227"/>
      <c r="G133" s="227"/>
      <c r="H133" s="227"/>
      <c r="I133" s="227"/>
      <c r="J133" s="227"/>
      <c r="K133" s="227"/>
      <c r="L133" s="227"/>
      <c r="M133" s="227"/>
      <c r="N133" s="217"/>
      <c r="O133" s="217"/>
      <c r="P133" s="217"/>
      <c r="Q133" s="217"/>
      <c r="R133" s="217"/>
      <c r="S133" s="217"/>
      <c r="T133" s="218"/>
      <c r="U133" s="21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 t="s">
        <v>120</v>
      </c>
      <c r="AF133" s="207">
        <v>0</v>
      </c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">
      <c r="A134" s="208">
        <v>70</v>
      </c>
      <c r="B134" s="214" t="s">
        <v>291</v>
      </c>
      <c r="C134" s="259" t="s">
        <v>308</v>
      </c>
      <c r="D134" s="216" t="s">
        <v>147</v>
      </c>
      <c r="E134" s="223">
        <v>30.52</v>
      </c>
      <c r="F134" s="226">
        <f>H134+J134</f>
        <v>0</v>
      </c>
      <c r="G134" s="227">
        <f>ROUND(E134*F134,2)</f>
        <v>0</v>
      </c>
      <c r="H134" s="227"/>
      <c r="I134" s="227">
        <f>ROUND(E134*H134,2)</f>
        <v>0</v>
      </c>
      <c r="J134" s="227"/>
      <c r="K134" s="227">
        <f>ROUND(E134*J134,2)</f>
        <v>0</v>
      </c>
      <c r="L134" s="227">
        <v>21</v>
      </c>
      <c r="M134" s="227">
        <f>G134*(1+L134/100)</f>
        <v>0</v>
      </c>
      <c r="N134" s="217">
        <v>5.9000000000000003E-4</v>
      </c>
      <c r="O134" s="217">
        <f>ROUND(E134*N134,5)</f>
        <v>1.8010000000000002E-2</v>
      </c>
      <c r="P134" s="217">
        <v>0</v>
      </c>
      <c r="Q134" s="217">
        <f>ROUND(E134*P134,5)</f>
        <v>0</v>
      </c>
      <c r="R134" s="217"/>
      <c r="S134" s="217"/>
      <c r="T134" s="218">
        <v>0.29730000000000001</v>
      </c>
      <c r="U134" s="217">
        <f>ROUND(E134*T134,2)</f>
        <v>9.07</v>
      </c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 t="s">
        <v>118</v>
      </c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">
      <c r="A135" s="208"/>
      <c r="B135" s="214"/>
      <c r="C135" s="260" t="s">
        <v>309</v>
      </c>
      <c r="D135" s="219"/>
      <c r="E135" s="224">
        <v>30.52</v>
      </c>
      <c r="F135" s="227"/>
      <c r="G135" s="227"/>
      <c r="H135" s="227"/>
      <c r="I135" s="227"/>
      <c r="J135" s="227"/>
      <c r="K135" s="227"/>
      <c r="L135" s="227"/>
      <c r="M135" s="227"/>
      <c r="N135" s="217"/>
      <c r="O135" s="217"/>
      <c r="P135" s="217"/>
      <c r="Q135" s="217"/>
      <c r="R135" s="217"/>
      <c r="S135" s="217"/>
      <c r="T135" s="218"/>
      <c r="U135" s="21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 t="s">
        <v>120</v>
      </c>
      <c r="AF135" s="207">
        <v>0</v>
      </c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08">
        <v>71</v>
      </c>
      <c r="B136" s="214" t="s">
        <v>297</v>
      </c>
      <c r="C136" s="259" t="s">
        <v>310</v>
      </c>
      <c r="D136" s="216" t="s">
        <v>147</v>
      </c>
      <c r="E136" s="223">
        <v>13.08</v>
      </c>
      <c r="F136" s="226">
        <f>H136+J136</f>
        <v>0</v>
      </c>
      <c r="G136" s="227">
        <f>ROUND(E136*F136,2)</f>
        <v>0</v>
      </c>
      <c r="H136" s="227"/>
      <c r="I136" s="227">
        <f>ROUND(E136*H136,2)</f>
        <v>0</v>
      </c>
      <c r="J136" s="227"/>
      <c r="K136" s="227">
        <f>ROUND(E136*J136,2)</f>
        <v>0</v>
      </c>
      <c r="L136" s="227">
        <v>21</v>
      </c>
      <c r="M136" s="227">
        <f>G136*(1+L136/100)</f>
        <v>0</v>
      </c>
      <c r="N136" s="217">
        <v>1.0399999999999999E-3</v>
      </c>
      <c r="O136" s="217">
        <f>ROUND(E136*N136,5)</f>
        <v>1.3599999999999999E-2</v>
      </c>
      <c r="P136" s="217">
        <v>0</v>
      </c>
      <c r="Q136" s="217">
        <f>ROUND(E136*P136,5)</f>
        <v>0</v>
      </c>
      <c r="R136" s="217"/>
      <c r="S136" s="217"/>
      <c r="T136" s="218">
        <v>0.38469999999999999</v>
      </c>
      <c r="U136" s="217">
        <f>ROUND(E136*T136,2)</f>
        <v>5.03</v>
      </c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 t="s">
        <v>118</v>
      </c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08"/>
      <c r="B137" s="214"/>
      <c r="C137" s="260" t="s">
        <v>311</v>
      </c>
      <c r="D137" s="219"/>
      <c r="E137" s="224">
        <v>13.08</v>
      </c>
      <c r="F137" s="227"/>
      <c r="G137" s="227"/>
      <c r="H137" s="227"/>
      <c r="I137" s="227"/>
      <c r="J137" s="227"/>
      <c r="K137" s="227"/>
      <c r="L137" s="227"/>
      <c r="M137" s="227"/>
      <c r="N137" s="217"/>
      <c r="O137" s="217"/>
      <c r="P137" s="217"/>
      <c r="Q137" s="217"/>
      <c r="R137" s="217"/>
      <c r="S137" s="217"/>
      <c r="T137" s="218"/>
      <c r="U137" s="21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 t="s">
        <v>120</v>
      </c>
      <c r="AF137" s="207">
        <v>0</v>
      </c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08">
        <v>72</v>
      </c>
      <c r="B138" s="214" t="s">
        <v>300</v>
      </c>
      <c r="C138" s="259" t="s">
        <v>312</v>
      </c>
      <c r="D138" s="216" t="s">
        <v>147</v>
      </c>
      <c r="E138" s="223">
        <v>24.524999999999999</v>
      </c>
      <c r="F138" s="226">
        <f>H138+J138</f>
        <v>0</v>
      </c>
      <c r="G138" s="227">
        <f>ROUND(E138*F138,2)</f>
        <v>0</v>
      </c>
      <c r="H138" s="227"/>
      <c r="I138" s="227">
        <f>ROUND(E138*H138,2)</f>
        <v>0</v>
      </c>
      <c r="J138" s="227"/>
      <c r="K138" s="227">
        <f>ROUND(E138*J138,2)</f>
        <v>0</v>
      </c>
      <c r="L138" s="227">
        <v>21</v>
      </c>
      <c r="M138" s="227">
        <f>G138*(1+L138/100)</f>
        <v>0</v>
      </c>
      <c r="N138" s="217">
        <v>1.3600000000000001E-3</v>
      </c>
      <c r="O138" s="217">
        <f>ROUND(E138*N138,5)</f>
        <v>3.3349999999999998E-2</v>
      </c>
      <c r="P138" s="217">
        <v>0</v>
      </c>
      <c r="Q138" s="217">
        <f>ROUND(E138*P138,5)</f>
        <v>0</v>
      </c>
      <c r="R138" s="217"/>
      <c r="S138" s="217"/>
      <c r="T138" s="218">
        <v>0.47670000000000001</v>
      </c>
      <c r="U138" s="217">
        <f>ROUND(E138*T138,2)</f>
        <v>11.69</v>
      </c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 t="s">
        <v>118</v>
      </c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">
      <c r="A139" s="208"/>
      <c r="B139" s="214"/>
      <c r="C139" s="260" t="s">
        <v>313</v>
      </c>
      <c r="D139" s="219"/>
      <c r="E139" s="224">
        <v>24.524999999999999</v>
      </c>
      <c r="F139" s="227"/>
      <c r="G139" s="227"/>
      <c r="H139" s="227"/>
      <c r="I139" s="227"/>
      <c r="J139" s="227"/>
      <c r="K139" s="227"/>
      <c r="L139" s="227"/>
      <c r="M139" s="227"/>
      <c r="N139" s="217"/>
      <c r="O139" s="217"/>
      <c r="P139" s="217"/>
      <c r="Q139" s="217"/>
      <c r="R139" s="217"/>
      <c r="S139" s="217"/>
      <c r="T139" s="218"/>
      <c r="U139" s="21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 t="s">
        <v>120</v>
      </c>
      <c r="AF139" s="207">
        <v>0</v>
      </c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08">
        <v>73</v>
      </c>
      <c r="B140" s="214" t="s">
        <v>303</v>
      </c>
      <c r="C140" s="259" t="s">
        <v>314</v>
      </c>
      <c r="D140" s="216" t="s">
        <v>147</v>
      </c>
      <c r="E140" s="223">
        <v>9.2650000000000006</v>
      </c>
      <c r="F140" s="226">
        <f>H140+J140</f>
        <v>0</v>
      </c>
      <c r="G140" s="227">
        <f>ROUND(E140*F140,2)</f>
        <v>0</v>
      </c>
      <c r="H140" s="227"/>
      <c r="I140" s="227">
        <f>ROUND(E140*H140,2)</f>
        <v>0</v>
      </c>
      <c r="J140" s="227"/>
      <c r="K140" s="227">
        <f>ROUND(E140*J140,2)</f>
        <v>0</v>
      </c>
      <c r="L140" s="227">
        <v>21</v>
      </c>
      <c r="M140" s="227">
        <f>G140*(1+L140/100)</f>
        <v>0</v>
      </c>
      <c r="N140" s="217">
        <v>1.9499999999999999E-3</v>
      </c>
      <c r="O140" s="217">
        <f>ROUND(E140*N140,5)</f>
        <v>1.8069999999999999E-2</v>
      </c>
      <c r="P140" s="217">
        <v>0</v>
      </c>
      <c r="Q140" s="217">
        <f>ROUND(E140*P140,5)</f>
        <v>0</v>
      </c>
      <c r="R140" s="217"/>
      <c r="S140" s="217"/>
      <c r="T140" s="218">
        <v>0.56179999999999997</v>
      </c>
      <c r="U140" s="217">
        <f>ROUND(E140*T140,2)</f>
        <v>5.21</v>
      </c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 t="s">
        <v>118</v>
      </c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08"/>
      <c r="B141" s="214"/>
      <c r="C141" s="260" t="s">
        <v>315</v>
      </c>
      <c r="D141" s="219"/>
      <c r="E141" s="224">
        <v>9.2650000000000006</v>
      </c>
      <c r="F141" s="227"/>
      <c r="G141" s="227"/>
      <c r="H141" s="227"/>
      <c r="I141" s="227"/>
      <c r="J141" s="227"/>
      <c r="K141" s="227"/>
      <c r="L141" s="227"/>
      <c r="M141" s="227"/>
      <c r="N141" s="217"/>
      <c r="O141" s="217"/>
      <c r="P141" s="217"/>
      <c r="Q141" s="217"/>
      <c r="R141" s="217"/>
      <c r="S141" s="217"/>
      <c r="T141" s="218"/>
      <c r="U141" s="21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 t="s">
        <v>120</v>
      </c>
      <c r="AF141" s="207">
        <v>0</v>
      </c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08">
        <v>74</v>
      </c>
      <c r="B142" s="214" t="s">
        <v>288</v>
      </c>
      <c r="C142" s="259" t="s">
        <v>316</v>
      </c>
      <c r="D142" s="216" t="s">
        <v>147</v>
      </c>
      <c r="E142" s="223">
        <v>6.649</v>
      </c>
      <c r="F142" s="226">
        <f>H142+J142</f>
        <v>0</v>
      </c>
      <c r="G142" s="227">
        <f>ROUND(E142*F142,2)</f>
        <v>0</v>
      </c>
      <c r="H142" s="227"/>
      <c r="I142" s="227">
        <f>ROUND(E142*H142,2)</f>
        <v>0</v>
      </c>
      <c r="J142" s="227"/>
      <c r="K142" s="227">
        <f>ROUND(E142*J142,2)</f>
        <v>0</v>
      </c>
      <c r="L142" s="227">
        <v>21</v>
      </c>
      <c r="M142" s="227">
        <f>G142*(1+L142/100)</f>
        <v>0</v>
      </c>
      <c r="N142" s="217">
        <v>4.8000000000000001E-4</v>
      </c>
      <c r="O142" s="217">
        <f>ROUND(E142*N142,5)</f>
        <v>3.1900000000000001E-3</v>
      </c>
      <c r="P142" s="217">
        <v>0</v>
      </c>
      <c r="Q142" s="217">
        <f>ROUND(E142*P142,5)</f>
        <v>0</v>
      </c>
      <c r="R142" s="217"/>
      <c r="S142" s="217"/>
      <c r="T142" s="218">
        <v>0.27889999999999998</v>
      </c>
      <c r="U142" s="217">
        <f>ROUND(E142*T142,2)</f>
        <v>1.85</v>
      </c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 t="s">
        <v>118</v>
      </c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08"/>
      <c r="B143" s="214"/>
      <c r="C143" s="260" t="s">
        <v>317</v>
      </c>
      <c r="D143" s="219"/>
      <c r="E143" s="224">
        <v>6.649</v>
      </c>
      <c r="F143" s="227"/>
      <c r="G143" s="227"/>
      <c r="H143" s="227"/>
      <c r="I143" s="227"/>
      <c r="J143" s="227"/>
      <c r="K143" s="227"/>
      <c r="L143" s="227"/>
      <c r="M143" s="227"/>
      <c r="N143" s="217"/>
      <c r="O143" s="217"/>
      <c r="P143" s="217"/>
      <c r="Q143" s="217"/>
      <c r="R143" s="217"/>
      <c r="S143" s="217"/>
      <c r="T143" s="218"/>
      <c r="U143" s="21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 t="s">
        <v>120</v>
      </c>
      <c r="AF143" s="207">
        <v>0</v>
      </c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">
      <c r="A144" s="208">
        <v>75</v>
      </c>
      <c r="B144" s="214" t="s">
        <v>291</v>
      </c>
      <c r="C144" s="259" t="s">
        <v>318</v>
      </c>
      <c r="D144" s="216" t="s">
        <v>147</v>
      </c>
      <c r="E144" s="223">
        <v>3.27</v>
      </c>
      <c r="F144" s="226">
        <f>H144+J144</f>
        <v>0</v>
      </c>
      <c r="G144" s="227">
        <f>ROUND(E144*F144,2)</f>
        <v>0</v>
      </c>
      <c r="H144" s="227"/>
      <c r="I144" s="227">
        <f>ROUND(E144*H144,2)</f>
        <v>0</v>
      </c>
      <c r="J144" s="227"/>
      <c r="K144" s="227">
        <f>ROUND(E144*J144,2)</f>
        <v>0</v>
      </c>
      <c r="L144" s="227">
        <v>21</v>
      </c>
      <c r="M144" s="227">
        <f>G144*(1+L144/100)</f>
        <v>0</v>
      </c>
      <c r="N144" s="217">
        <v>5.9000000000000003E-4</v>
      </c>
      <c r="O144" s="217">
        <f>ROUND(E144*N144,5)</f>
        <v>1.9300000000000001E-3</v>
      </c>
      <c r="P144" s="217">
        <v>0</v>
      </c>
      <c r="Q144" s="217">
        <f>ROUND(E144*P144,5)</f>
        <v>0</v>
      </c>
      <c r="R144" s="217"/>
      <c r="S144" s="217"/>
      <c r="T144" s="218">
        <v>0.29730000000000001</v>
      </c>
      <c r="U144" s="217">
        <f>ROUND(E144*T144,2)</f>
        <v>0.97</v>
      </c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 t="s">
        <v>118</v>
      </c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08"/>
      <c r="B145" s="214"/>
      <c r="C145" s="260" t="s">
        <v>319</v>
      </c>
      <c r="D145" s="219"/>
      <c r="E145" s="224">
        <v>3.27</v>
      </c>
      <c r="F145" s="227"/>
      <c r="G145" s="227"/>
      <c r="H145" s="227"/>
      <c r="I145" s="227"/>
      <c r="J145" s="227"/>
      <c r="K145" s="227"/>
      <c r="L145" s="227"/>
      <c r="M145" s="227"/>
      <c r="N145" s="217"/>
      <c r="O145" s="217"/>
      <c r="P145" s="217"/>
      <c r="Q145" s="217"/>
      <c r="R145" s="217"/>
      <c r="S145" s="217"/>
      <c r="T145" s="218"/>
      <c r="U145" s="21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 t="s">
        <v>120</v>
      </c>
      <c r="AF145" s="207">
        <v>0</v>
      </c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">
      <c r="A146" s="208">
        <v>76</v>
      </c>
      <c r="B146" s="214" t="s">
        <v>294</v>
      </c>
      <c r="C146" s="259" t="s">
        <v>320</v>
      </c>
      <c r="D146" s="216" t="s">
        <v>147</v>
      </c>
      <c r="E146" s="223">
        <v>12.535</v>
      </c>
      <c r="F146" s="226">
        <f>H146+J146</f>
        <v>0</v>
      </c>
      <c r="G146" s="227">
        <f>ROUND(E146*F146,2)</f>
        <v>0</v>
      </c>
      <c r="H146" s="227"/>
      <c r="I146" s="227">
        <f>ROUND(E146*H146,2)</f>
        <v>0</v>
      </c>
      <c r="J146" s="227"/>
      <c r="K146" s="227">
        <f>ROUND(E146*J146,2)</f>
        <v>0</v>
      </c>
      <c r="L146" s="227">
        <v>21</v>
      </c>
      <c r="M146" s="227">
        <f>G146*(1+L146/100)</f>
        <v>0</v>
      </c>
      <c r="N146" s="217">
        <v>7.6999999999999996E-4</v>
      </c>
      <c r="O146" s="217">
        <f>ROUND(E146*N146,5)</f>
        <v>9.6500000000000006E-3</v>
      </c>
      <c r="P146" s="217">
        <v>0</v>
      </c>
      <c r="Q146" s="217">
        <f>ROUND(E146*P146,5)</f>
        <v>0</v>
      </c>
      <c r="R146" s="217"/>
      <c r="S146" s="217"/>
      <c r="T146" s="218">
        <v>0.33279999999999998</v>
      </c>
      <c r="U146" s="217">
        <f>ROUND(E146*T146,2)</f>
        <v>4.17</v>
      </c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 t="s">
        <v>118</v>
      </c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08"/>
      <c r="B147" s="214"/>
      <c r="C147" s="260" t="s">
        <v>321</v>
      </c>
      <c r="D147" s="219"/>
      <c r="E147" s="224">
        <v>12.535</v>
      </c>
      <c r="F147" s="227"/>
      <c r="G147" s="227"/>
      <c r="H147" s="227"/>
      <c r="I147" s="227"/>
      <c r="J147" s="227"/>
      <c r="K147" s="227"/>
      <c r="L147" s="227"/>
      <c r="M147" s="227"/>
      <c r="N147" s="217"/>
      <c r="O147" s="217"/>
      <c r="P147" s="217"/>
      <c r="Q147" s="217"/>
      <c r="R147" s="217"/>
      <c r="S147" s="217"/>
      <c r="T147" s="218"/>
      <c r="U147" s="21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 t="s">
        <v>120</v>
      </c>
      <c r="AF147" s="207">
        <v>0</v>
      </c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08">
        <v>77</v>
      </c>
      <c r="B148" s="214" t="s">
        <v>297</v>
      </c>
      <c r="C148" s="259" t="s">
        <v>322</v>
      </c>
      <c r="D148" s="216" t="s">
        <v>147</v>
      </c>
      <c r="E148" s="223">
        <v>28.34</v>
      </c>
      <c r="F148" s="226">
        <f>H148+J148</f>
        <v>0</v>
      </c>
      <c r="G148" s="227">
        <f>ROUND(E148*F148,2)</f>
        <v>0</v>
      </c>
      <c r="H148" s="227"/>
      <c r="I148" s="227">
        <f>ROUND(E148*H148,2)</f>
        <v>0</v>
      </c>
      <c r="J148" s="227"/>
      <c r="K148" s="227">
        <f>ROUND(E148*J148,2)</f>
        <v>0</v>
      </c>
      <c r="L148" s="227">
        <v>21</v>
      </c>
      <c r="M148" s="227">
        <f>G148*(1+L148/100)</f>
        <v>0</v>
      </c>
      <c r="N148" s="217">
        <v>1.0399999999999999E-3</v>
      </c>
      <c r="O148" s="217">
        <f>ROUND(E148*N148,5)</f>
        <v>2.947E-2</v>
      </c>
      <c r="P148" s="217">
        <v>0</v>
      </c>
      <c r="Q148" s="217">
        <f>ROUND(E148*P148,5)</f>
        <v>0</v>
      </c>
      <c r="R148" s="217"/>
      <c r="S148" s="217"/>
      <c r="T148" s="218">
        <v>0.38469999999999999</v>
      </c>
      <c r="U148" s="217">
        <f>ROUND(E148*T148,2)</f>
        <v>10.9</v>
      </c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 t="s">
        <v>118</v>
      </c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08"/>
      <c r="B149" s="214"/>
      <c r="C149" s="260" t="s">
        <v>323</v>
      </c>
      <c r="D149" s="219"/>
      <c r="E149" s="224">
        <v>28.34</v>
      </c>
      <c r="F149" s="227"/>
      <c r="G149" s="227"/>
      <c r="H149" s="227"/>
      <c r="I149" s="227"/>
      <c r="J149" s="227"/>
      <c r="K149" s="227"/>
      <c r="L149" s="227"/>
      <c r="M149" s="227"/>
      <c r="N149" s="217"/>
      <c r="O149" s="217"/>
      <c r="P149" s="217"/>
      <c r="Q149" s="217"/>
      <c r="R149" s="217"/>
      <c r="S149" s="217"/>
      <c r="T149" s="218"/>
      <c r="U149" s="21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 t="s">
        <v>120</v>
      </c>
      <c r="AF149" s="207">
        <v>0</v>
      </c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08">
        <v>78</v>
      </c>
      <c r="B150" s="214" t="s">
        <v>324</v>
      </c>
      <c r="C150" s="259" t="s">
        <v>325</v>
      </c>
      <c r="D150" s="216" t="s">
        <v>147</v>
      </c>
      <c r="E150" s="223">
        <v>2.5750000000000002</v>
      </c>
      <c r="F150" s="226">
        <f>H150+J150</f>
        <v>0</v>
      </c>
      <c r="G150" s="227">
        <f>ROUND(E150*F150,2)</f>
        <v>0</v>
      </c>
      <c r="H150" s="227"/>
      <c r="I150" s="227">
        <f>ROUND(E150*H150,2)</f>
        <v>0</v>
      </c>
      <c r="J150" s="227"/>
      <c r="K150" s="227">
        <f>ROUND(E150*J150,2)</f>
        <v>0</v>
      </c>
      <c r="L150" s="227">
        <v>21</v>
      </c>
      <c r="M150" s="227">
        <f>G150*(1+L150/100)</f>
        <v>0</v>
      </c>
      <c r="N150" s="217">
        <v>1.5900000000000001E-3</v>
      </c>
      <c r="O150" s="217">
        <f>ROUND(E150*N150,5)</f>
        <v>4.0899999999999999E-3</v>
      </c>
      <c r="P150" s="217">
        <v>0</v>
      </c>
      <c r="Q150" s="217">
        <f>ROUND(E150*P150,5)</f>
        <v>0</v>
      </c>
      <c r="R150" s="217"/>
      <c r="S150" s="217"/>
      <c r="T150" s="218">
        <v>0.23899999999999999</v>
      </c>
      <c r="U150" s="217">
        <f>ROUND(E150*T150,2)</f>
        <v>0.62</v>
      </c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 t="s">
        <v>118</v>
      </c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08"/>
      <c r="B151" s="214"/>
      <c r="C151" s="260" t="s">
        <v>326</v>
      </c>
      <c r="D151" s="219"/>
      <c r="E151" s="224">
        <v>2.5750000000000002</v>
      </c>
      <c r="F151" s="227"/>
      <c r="G151" s="227"/>
      <c r="H151" s="227"/>
      <c r="I151" s="227"/>
      <c r="J151" s="227"/>
      <c r="K151" s="227"/>
      <c r="L151" s="227"/>
      <c r="M151" s="227"/>
      <c r="N151" s="217"/>
      <c r="O151" s="217"/>
      <c r="P151" s="217"/>
      <c r="Q151" s="217"/>
      <c r="R151" s="217"/>
      <c r="S151" s="217"/>
      <c r="T151" s="218"/>
      <c r="U151" s="21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 t="s">
        <v>120</v>
      </c>
      <c r="AF151" s="207">
        <v>0</v>
      </c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">
      <c r="A152" s="208">
        <v>79</v>
      </c>
      <c r="B152" s="214" t="s">
        <v>327</v>
      </c>
      <c r="C152" s="259" t="s">
        <v>328</v>
      </c>
      <c r="D152" s="216" t="s">
        <v>147</v>
      </c>
      <c r="E152" s="223">
        <v>3.09</v>
      </c>
      <c r="F152" s="226">
        <f>H152+J152</f>
        <v>0</v>
      </c>
      <c r="G152" s="227">
        <f>ROUND(E152*F152,2)</f>
        <v>0</v>
      </c>
      <c r="H152" s="227"/>
      <c r="I152" s="227">
        <f>ROUND(E152*H152,2)</f>
        <v>0</v>
      </c>
      <c r="J152" s="227"/>
      <c r="K152" s="227">
        <f>ROUND(E152*J152,2)</f>
        <v>0</v>
      </c>
      <c r="L152" s="227">
        <v>21</v>
      </c>
      <c r="M152" s="227">
        <f>G152*(1+L152/100)</f>
        <v>0</v>
      </c>
      <c r="N152" s="217">
        <v>1.5900000000000001E-3</v>
      </c>
      <c r="O152" s="217">
        <f>ROUND(E152*N152,5)</f>
        <v>4.9100000000000003E-3</v>
      </c>
      <c r="P152" s="217">
        <v>0</v>
      </c>
      <c r="Q152" s="217">
        <f>ROUND(E152*P152,5)</f>
        <v>0</v>
      </c>
      <c r="R152" s="217"/>
      <c r="S152" s="217"/>
      <c r="T152" s="218">
        <v>0.23899999999999999</v>
      </c>
      <c r="U152" s="217">
        <f>ROUND(E152*T152,2)</f>
        <v>0.74</v>
      </c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 t="s">
        <v>118</v>
      </c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08"/>
      <c r="B153" s="214"/>
      <c r="C153" s="260" t="s">
        <v>329</v>
      </c>
      <c r="D153" s="219"/>
      <c r="E153" s="224">
        <v>3.09</v>
      </c>
      <c r="F153" s="227"/>
      <c r="G153" s="227"/>
      <c r="H153" s="227"/>
      <c r="I153" s="227"/>
      <c r="J153" s="227"/>
      <c r="K153" s="227"/>
      <c r="L153" s="227"/>
      <c r="M153" s="227"/>
      <c r="N153" s="217"/>
      <c r="O153" s="217"/>
      <c r="P153" s="217"/>
      <c r="Q153" s="217"/>
      <c r="R153" s="217"/>
      <c r="S153" s="217"/>
      <c r="T153" s="218"/>
      <c r="U153" s="21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 t="s">
        <v>120</v>
      </c>
      <c r="AF153" s="207">
        <v>0</v>
      </c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08">
        <v>80</v>
      </c>
      <c r="B154" s="214" t="s">
        <v>330</v>
      </c>
      <c r="C154" s="259" t="s">
        <v>331</v>
      </c>
      <c r="D154" s="216" t="s">
        <v>147</v>
      </c>
      <c r="E154" s="223">
        <v>22.66</v>
      </c>
      <c r="F154" s="226">
        <f>H154+J154</f>
        <v>0</v>
      </c>
      <c r="G154" s="227">
        <f>ROUND(E154*F154,2)</f>
        <v>0</v>
      </c>
      <c r="H154" s="227"/>
      <c r="I154" s="227">
        <f>ROUND(E154*H154,2)</f>
        <v>0</v>
      </c>
      <c r="J154" s="227"/>
      <c r="K154" s="227">
        <f>ROUND(E154*J154,2)</f>
        <v>0</v>
      </c>
      <c r="L154" s="227">
        <v>21</v>
      </c>
      <c r="M154" s="227">
        <f>G154*(1+L154/100)</f>
        <v>0</v>
      </c>
      <c r="N154" s="217">
        <v>1.8600000000000001E-3</v>
      </c>
      <c r="O154" s="217">
        <f>ROUND(E154*N154,5)</f>
        <v>4.215E-2</v>
      </c>
      <c r="P154" s="217">
        <v>0</v>
      </c>
      <c r="Q154" s="217">
        <f>ROUND(E154*P154,5)</f>
        <v>0</v>
      </c>
      <c r="R154" s="217"/>
      <c r="S154" s="217"/>
      <c r="T154" s="218">
        <v>0.23899999999999999</v>
      </c>
      <c r="U154" s="217">
        <f>ROUND(E154*T154,2)</f>
        <v>5.42</v>
      </c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 t="s">
        <v>118</v>
      </c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08"/>
      <c r="B155" s="214"/>
      <c r="C155" s="260" t="s">
        <v>332</v>
      </c>
      <c r="D155" s="219"/>
      <c r="E155" s="224">
        <v>22.66</v>
      </c>
      <c r="F155" s="227"/>
      <c r="G155" s="227"/>
      <c r="H155" s="227"/>
      <c r="I155" s="227"/>
      <c r="J155" s="227"/>
      <c r="K155" s="227"/>
      <c r="L155" s="227"/>
      <c r="M155" s="227"/>
      <c r="N155" s="217"/>
      <c r="O155" s="217"/>
      <c r="P155" s="217"/>
      <c r="Q155" s="217"/>
      <c r="R155" s="217"/>
      <c r="S155" s="217"/>
      <c r="T155" s="218"/>
      <c r="U155" s="21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 t="s">
        <v>120</v>
      </c>
      <c r="AF155" s="207">
        <v>0</v>
      </c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">
      <c r="A156" s="208">
        <v>81</v>
      </c>
      <c r="B156" s="214" t="s">
        <v>333</v>
      </c>
      <c r="C156" s="259" t="s">
        <v>334</v>
      </c>
      <c r="D156" s="216" t="s">
        <v>147</v>
      </c>
      <c r="E156" s="223">
        <v>14.935</v>
      </c>
      <c r="F156" s="226">
        <f>H156+J156</f>
        <v>0</v>
      </c>
      <c r="G156" s="227">
        <f>ROUND(E156*F156,2)</f>
        <v>0</v>
      </c>
      <c r="H156" s="227"/>
      <c r="I156" s="227">
        <f>ROUND(E156*H156,2)</f>
        <v>0</v>
      </c>
      <c r="J156" s="227"/>
      <c r="K156" s="227">
        <f>ROUND(E156*J156,2)</f>
        <v>0</v>
      </c>
      <c r="L156" s="227">
        <v>21</v>
      </c>
      <c r="M156" s="227">
        <f>G156*(1+L156/100)</f>
        <v>0</v>
      </c>
      <c r="N156" s="217">
        <v>1.9E-3</v>
      </c>
      <c r="O156" s="217">
        <f>ROUND(E156*N156,5)</f>
        <v>2.8379999999999999E-2</v>
      </c>
      <c r="P156" s="217">
        <v>0</v>
      </c>
      <c r="Q156" s="217">
        <f>ROUND(E156*P156,5)</f>
        <v>0</v>
      </c>
      <c r="R156" s="217"/>
      <c r="S156" s="217"/>
      <c r="T156" s="218">
        <v>0.23899999999999999</v>
      </c>
      <c r="U156" s="217">
        <f>ROUND(E156*T156,2)</f>
        <v>3.57</v>
      </c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 t="s">
        <v>118</v>
      </c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08"/>
      <c r="B157" s="214"/>
      <c r="C157" s="260" t="s">
        <v>335</v>
      </c>
      <c r="D157" s="219"/>
      <c r="E157" s="224">
        <v>14.935</v>
      </c>
      <c r="F157" s="227"/>
      <c r="G157" s="227"/>
      <c r="H157" s="227"/>
      <c r="I157" s="227"/>
      <c r="J157" s="227"/>
      <c r="K157" s="227"/>
      <c r="L157" s="227"/>
      <c r="M157" s="227"/>
      <c r="N157" s="217"/>
      <c r="O157" s="217"/>
      <c r="P157" s="217"/>
      <c r="Q157" s="217"/>
      <c r="R157" s="217"/>
      <c r="S157" s="217"/>
      <c r="T157" s="218"/>
      <c r="U157" s="21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 t="s">
        <v>120</v>
      </c>
      <c r="AF157" s="207">
        <v>0</v>
      </c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">
      <c r="A158" s="208">
        <v>82</v>
      </c>
      <c r="B158" s="214" t="s">
        <v>336</v>
      </c>
      <c r="C158" s="259" t="s">
        <v>337</v>
      </c>
      <c r="D158" s="216" t="s">
        <v>168</v>
      </c>
      <c r="E158" s="223">
        <v>1</v>
      </c>
      <c r="F158" s="226">
        <f>H158+J158</f>
        <v>0</v>
      </c>
      <c r="G158" s="227">
        <f>ROUND(E158*F158,2)</f>
        <v>0</v>
      </c>
      <c r="H158" s="227"/>
      <c r="I158" s="227">
        <f>ROUND(E158*H158,2)</f>
        <v>0</v>
      </c>
      <c r="J158" s="227"/>
      <c r="K158" s="227">
        <f>ROUND(E158*J158,2)</f>
        <v>0</v>
      </c>
      <c r="L158" s="227">
        <v>21</v>
      </c>
      <c r="M158" s="227">
        <f>G158*(1+L158/100)</f>
        <v>0</v>
      </c>
      <c r="N158" s="217">
        <v>7.6000000000000004E-4</v>
      </c>
      <c r="O158" s="217">
        <f>ROUND(E158*N158,5)</f>
        <v>7.6000000000000004E-4</v>
      </c>
      <c r="P158" s="217">
        <v>0</v>
      </c>
      <c r="Q158" s="217">
        <f>ROUND(E158*P158,5)</f>
        <v>0</v>
      </c>
      <c r="R158" s="217"/>
      <c r="S158" s="217"/>
      <c r="T158" s="218">
        <v>0.43275000000000002</v>
      </c>
      <c r="U158" s="217">
        <f>ROUND(E158*T158,2)</f>
        <v>0.43</v>
      </c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 t="s">
        <v>118</v>
      </c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08">
        <v>83</v>
      </c>
      <c r="B159" s="214" t="s">
        <v>338</v>
      </c>
      <c r="C159" s="259" t="s">
        <v>339</v>
      </c>
      <c r="D159" s="216" t="s">
        <v>168</v>
      </c>
      <c r="E159" s="223">
        <v>2</v>
      </c>
      <c r="F159" s="226">
        <f>H159+J159</f>
        <v>0</v>
      </c>
      <c r="G159" s="227">
        <f>ROUND(E159*F159,2)</f>
        <v>0</v>
      </c>
      <c r="H159" s="227"/>
      <c r="I159" s="227">
        <f>ROUND(E159*H159,2)</f>
        <v>0</v>
      </c>
      <c r="J159" s="227"/>
      <c r="K159" s="227">
        <f>ROUND(E159*J159,2)</f>
        <v>0</v>
      </c>
      <c r="L159" s="227">
        <v>21</v>
      </c>
      <c r="M159" s="227">
        <f>G159*(1+L159/100)</f>
        <v>0</v>
      </c>
      <c r="N159" s="217">
        <v>1.0200000000000001E-3</v>
      </c>
      <c r="O159" s="217">
        <f>ROUND(E159*N159,5)</f>
        <v>2.0400000000000001E-3</v>
      </c>
      <c r="P159" s="217">
        <v>0</v>
      </c>
      <c r="Q159" s="217">
        <f>ROUND(E159*P159,5)</f>
        <v>0</v>
      </c>
      <c r="R159" s="217"/>
      <c r="S159" s="217"/>
      <c r="T159" s="218">
        <v>0.50622</v>
      </c>
      <c r="U159" s="217">
        <f>ROUND(E159*T159,2)</f>
        <v>1.01</v>
      </c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 t="s">
        <v>118</v>
      </c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08">
        <v>84</v>
      </c>
      <c r="B160" s="214" t="s">
        <v>340</v>
      </c>
      <c r="C160" s="259" t="s">
        <v>341</v>
      </c>
      <c r="D160" s="216" t="s">
        <v>168</v>
      </c>
      <c r="E160" s="223">
        <v>5</v>
      </c>
      <c r="F160" s="226">
        <f>H160+J160</f>
        <v>0</v>
      </c>
      <c r="G160" s="227">
        <f>ROUND(E160*F160,2)</f>
        <v>0</v>
      </c>
      <c r="H160" s="227"/>
      <c r="I160" s="227">
        <f>ROUND(E160*H160,2)</f>
        <v>0</v>
      </c>
      <c r="J160" s="227"/>
      <c r="K160" s="227">
        <f>ROUND(E160*J160,2)</f>
        <v>0</v>
      </c>
      <c r="L160" s="227">
        <v>21</v>
      </c>
      <c r="M160" s="227">
        <f>G160*(1+L160/100)</f>
        <v>0</v>
      </c>
      <c r="N160" s="217">
        <v>8.0000000000000007E-5</v>
      </c>
      <c r="O160" s="217">
        <f>ROUND(E160*N160,5)</f>
        <v>4.0000000000000002E-4</v>
      </c>
      <c r="P160" s="217">
        <v>0</v>
      </c>
      <c r="Q160" s="217">
        <f>ROUND(E160*P160,5)</f>
        <v>0</v>
      </c>
      <c r="R160" s="217"/>
      <c r="S160" s="217"/>
      <c r="T160" s="218">
        <v>0</v>
      </c>
      <c r="U160" s="217">
        <f>ROUND(E160*T160,2)</f>
        <v>0</v>
      </c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 t="s">
        <v>250</v>
      </c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08">
        <v>85</v>
      </c>
      <c r="B161" s="214" t="s">
        <v>342</v>
      </c>
      <c r="C161" s="259" t="s">
        <v>343</v>
      </c>
      <c r="D161" s="216" t="s">
        <v>168</v>
      </c>
      <c r="E161" s="223">
        <v>5</v>
      </c>
      <c r="F161" s="226">
        <f>H161+J161</f>
        <v>0</v>
      </c>
      <c r="G161" s="227">
        <f>ROUND(E161*F161,2)</f>
        <v>0</v>
      </c>
      <c r="H161" s="227"/>
      <c r="I161" s="227">
        <f>ROUND(E161*H161,2)</f>
        <v>0</v>
      </c>
      <c r="J161" s="227"/>
      <c r="K161" s="227">
        <f>ROUND(E161*J161,2)</f>
        <v>0</v>
      </c>
      <c r="L161" s="227">
        <v>21</v>
      </c>
      <c r="M161" s="227">
        <f>G161*(1+L161/100)</f>
        <v>0</v>
      </c>
      <c r="N161" s="217">
        <v>1.2E-4</v>
      </c>
      <c r="O161" s="217">
        <f>ROUND(E161*N161,5)</f>
        <v>5.9999999999999995E-4</v>
      </c>
      <c r="P161" s="217">
        <v>0</v>
      </c>
      <c r="Q161" s="217">
        <f>ROUND(E161*P161,5)</f>
        <v>0</v>
      </c>
      <c r="R161" s="217"/>
      <c r="S161" s="217"/>
      <c r="T161" s="218">
        <v>0</v>
      </c>
      <c r="U161" s="217">
        <f>ROUND(E161*T161,2)</f>
        <v>0</v>
      </c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 t="s">
        <v>250</v>
      </c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08">
        <v>86</v>
      </c>
      <c r="B162" s="214" t="s">
        <v>344</v>
      </c>
      <c r="C162" s="259" t="s">
        <v>345</v>
      </c>
      <c r="D162" s="216" t="s">
        <v>168</v>
      </c>
      <c r="E162" s="223">
        <v>1</v>
      </c>
      <c r="F162" s="226">
        <f>H162+J162</f>
        <v>0</v>
      </c>
      <c r="G162" s="227">
        <f>ROUND(E162*F162,2)</f>
        <v>0</v>
      </c>
      <c r="H162" s="227"/>
      <c r="I162" s="227">
        <f>ROUND(E162*H162,2)</f>
        <v>0</v>
      </c>
      <c r="J162" s="227"/>
      <c r="K162" s="227">
        <f>ROUND(E162*J162,2)</f>
        <v>0</v>
      </c>
      <c r="L162" s="227">
        <v>21</v>
      </c>
      <c r="M162" s="227">
        <f>G162*(1+L162/100)</f>
        <v>0</v>
      </c>
      <c r="N162" s="217">
        <v>3.4000000000000002E-4</v>
      </c>
      <c r="O162" s="217">
        <f>ROUND(E162*N162,5)</f>
        <v>3.4000000000000002E-4</v>
      </c>
      <c r="P162" s="217">
        <v>0</v>
      </c>
      <c r="Q162" s="217">
        <f>ROUND(E162*P162,5)</f>
        <v>0</v>
      </c>
      <c r="R162" s="217"/>
      <c r="S162" s="217"/>
      <c r="T162" s="218">
        <v>0</v>
      </c>
      <c r="U162" s="217">
        <f>ROUND(E162*T162,2)</f>
        <v>0</v>
      </c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 t="s">
        <v>250</v>
      </c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08">
        <v>87</v>
      </c>
      <c r="B163" s="214" t="s">
        <v>346</v>
      </c>
      <c r="C163" s="259" t="s">
        <v>347</v>
      </c>
      <c r="D163" s="216" t="s">
        <v>168</v>
      </c>
      <c r="E163" s="223">
        <v>1</v>
      </c>
      <c r="F163" s="226">
        <f>H163+J163</f>
        <v>0</v>
      </c>
      <c r="G163" s="227">
        <f>ROUND(E163*F163,2)</f>
        <v>0</v>
      </c>
      <c r="H163" s="227"/>
      <c r="I163" s="227">
        <f>ROUND(E163*H163,2)</f>
        <v>0</v>
      </c>
      <c r="J163" s="227"/>
      <c r="K163" s="227">
        <f>ROUND(E163*J163,2)</f>
        <v>0</v>
      </c>
      <c r="L163" s="227">
        <v>21</v>
      </c>
      <c r="M163" s="227">
        <f>G163*(1+L163/100)</f>
        <v>0</v>
      </c>
      <c r="N163" s="217">
        <v>4.4000000000000002E-4</v>
      </c>
      <c r="O163" s="217">
        <f>ROUND(E163*N163,5)</f>
        <v>4.4000000000000002E-4</v>
      </c>
      <c r="P163" s="217">
        <v>0</v>
      </c>
      <c r="Q163" s="217">
        <f>ROUND(E163*P163,5)</f>
        <v>0</v>
      </c>
      <c r="R163" s="217"/>
      <c r="S163" s="217"/>
      <c r="T163" s="218">
        <v>0</v>
      </c>
      <c r="U163" s="217">
        <f>ROUND(E163*T163,2)</f>
        <v>0</v>
      </c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 t="s">
        <v>250</v>
      </c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">
      <c r="A164" s="208">
        <v>88</v>
      </c>
      <c r="B164" s="214" t="s">
        <v>348</v>
      </c>
      <c r="C164" s="259" t="s">
        <v>349</v>
      </c>
      <c r="D164" s="216" t="s">
        <v>168</v>
      </c>
      <c r="E164" s="223">
        <v>2</v>
      </c>
      <c r="F164" s="226">
        <f>H164+J164</f>
        <v>0</v>
      </c>
      <c r="G164" s="227">
        <f>ROUND(E164*F164,2)</f>
        <v>0</v>
      </c>
      <c r="H164" s="227"/>
      <c r="I164" s="227">
        <f>ROUND(E164*H164,2)</f>
        <v>0</v>
      </c>
      <c r="J164" s="227"/>
      <c r="K164" s="227">
        <f>ROUND(E164*J164,2)</f>
        <v>0</v>
      </c>
      <c r="L164" s="227">
        <v>21</v>
      </c>
      <c r="M164" s="227">
        <f>G164*(1+L164/100)</f>
        <v>0</v>
      </c>
      <c r="N164" s="217">
        <v>7.5000000000000002E-4</v>
      </c>
      <c r="O164" s="217">
        <f>ROUND(E164*N164,5)</f>
        <v>1.5E-3</v>
      </c>
      <c r="P164" s="217">
        <v>0</v>
      </c>
      <c r="Q164" s="217">
        <f>ROUND(E164*P164,5)</f>
        <v>0</v>
      </c>
      <c r="R164" s="217"/>
      <c r="S164" s="217"/>
      <c r="T164" s="218">
        <v>0</v>
      </c>
      <c r="U164" s="217">
        <f>ROUND(E164*T164,2)</f>
        <v>0</v>
      </c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 t="s">
        <v>250</v>
      </c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08">
        <v>89</v>
      </c>
      <c r="B165" s="214" t="s">
        <v>348</v>
      </c>
      <c r="C165" s="259" t="s">
        <v>350</v>
      </c>
      <c r="D165" s="216" t="s">
        <v>168</v>
      </c>
      <c r="E165" s="223">
        <v>1</v>
      </c>
      <c r="F165" s="226">
        <f>H165+J165</f>
        <v>0</v>
      </c>
      <c r="G165" s="227">
        <f>ROUND(E165*F165,2)</f>
        <v>0</v>
      </c>
      <c r="H165" s="227"/>
      <c r="I165" s="227">
        <f>ROUND(E165*H165,2)</f>
        <v>0</v>
      </c>
      <c r="J165" s="227"/>
      <c r="K165" s="227">
        <f>ROUND(E165*J165,2)</f>
        <v>0</v>
      </c>
      <c r="L165" s="227">
        <v>21</v>
      </c>
      <c r="M165" s="227">
        <f>G165*(1+L165/100)</f>
        <v>0</v>
      </c>
      <c r="N165" s="217">
        <v>7.5000000000000002E-4</v>
      </c>
      <c r="O165" s="217">
        <f>ROUND(E165*N165,5)</f>
        <v>7.5000000000000002E-4</v>
      </c>
      <c r="P165" s="217">
        <v>0</v>
      </c>
      <c r="Q165" s="217">
        <f>ROUND(E165*P165,5)</f>
        <v>0</v>
      </c>
      <c r="R165" s="217"/>
      <c r="S165" s="217"/>
      <c r="T165" s="218">
        <v>0</v>
      </c>
      <c r="U165" s="217">
        <f>ROUND(E165*T165,2)</f>
        <v>0</v>
      </c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 t="s">
        <v>250</v>
      </c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08">
        <v>90</v>
      </c>
      <c r="B166" s="214" t="s">
        <v>351</v>
      </c>
      <c r="C166" s="259" t="s">
        <v>352</v>
      </c>
      <c r="D166" s="216" t="s">
        <v>168</v>
      </c>
      <c r="E166" s="223">
        <v>1</v>
      </c>
      <c r="F166" s="226">
        <f>H166+J166</f>
        <v>0</v>
      </c>
      <c r="G166" s="227">
        <f>ROUND(E166*F166,2)</f>
        <v>0</v>
      </c>
      <c r="H166" s="227"/>
      <c r="I166" s="227">
        <f>ROUND(E166*H166,2)</f>
        <v>0</v>
      </c>
      <c r="J166" s="227"/>
      <c r="K166" s="227">
        <f>ROUND(E166*J166,2)</f>
        <v>0</v>
      </c>
      <c r="L166" s="227">
        <v>21</v>
      </c>
      <c r="M166" s="227">
        <f>G166*(1+L166/100)</f>
        <v>0</v>
      </c>
      <c r="N166" s="217">
        <v>1.8000000000000001E-4</v>
      </c>
      <c r="O166" s="217">
        <f>ROUND(E166*N166,5)</f>
        <v>1.8000000000000001E-4</v>
      </c>
      <c r="P166" s="217">
        <v>0</v>
      </c>
      <c r="Q166" s="217">
        <f>ROUND(E166*P166,5)</f>
        <v>0</v>
      </c>
      <c r="R166" s="217"/>
      <c r="S166" s="217"/>
      <c r="T166" s="218">
        <v>0</v>
      </c>
      <c r="U166" s="217">
        <f>ROUND(E166*T166,2)</f>
        <v>0</v>
      </c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 t="s">
        <v>250</v>
      </c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08">
        <v>91</v>
      </c>
      <c r="B167" s="214" t="s">
        <v>353</v>
      </c>
      <c r="C167" s="259" t="s">
        <v>354</v>
      </c>
      <c r="D167" s="216" t="s">
        <v>168</v>
      </c>
      <c r="E167" s="223">
        <v>5</v>
      </c>
      <c r="F167" s="226">
        <f>H167+J167</f>
        <v>0</v>
      </c>
      <c r="G167" s="227">
        <f>ROUND(E167*F167,2)</f>
        <v>0</v>
      </c>
      <c r="H167" s="227"/>
      <c r="I167" s="227">
        <f>ROUND(E167*H167,2)</f>
        <v>0</v>
      </c>
      <c r="J167" s="227"/>
      <c r="K167" s="227">
        <f>ROUND(E167*J167,2)</f>
        <v>0</v>
      </c>
      <c r="L167" s="227">
        <v>21</v>
      </c>
      <c r="M167" s="227">
        <f>G167*(1+L167/100)</f>
        <v>0</v>
      </c>
      <c r="N167" s="217">
        <v>0</v>
      </c>
      <c r="O167" s="217">
        <f>ROUND(E167*N167,5)</f>
        <v>0</v>
      </c>
      <c r="P167" s="217">
        <v>0</v>
      </c>
      <c r="Q167" s="217">
        <f>ROUND(E167*P167,5)</f>
        <v>0</v>
      </c>
      <c r="R167" s="217"/>
      <c r="S167" s="217"/>
      <c r="T167" s="218">
        <v>0.16500000000000001</v>
      </c>
      <c r="U167" s="217">
        <f>ROUND(E167*T167,2)</f>
        <v>0.83</v>
      </c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 t="s">
        <v>118</v>
      </c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08">
        <v>92</v>
      </c>
      <c r="B168" s="214" t="s">
        <v>355</v>
      </c>
      <c r="C168" s="259" t="s">
        <v>356</v>
      </c>
      <c r="D168" s="216" t="s">
        <v>168</v>
      </c>
      <c r="E168" s="223">
        <v>4</v>
      </c>
      <c r="F168" s="226">
        <f>H168+J168</f>
        <v>0</v>
      </c>
      <c r="G168" s="227">
        <f>ROUND(E168*F168,2)</f>
        <v>0</v>
      </c>
      <c r="H168" s="227"/>
      <c r="I168" s="227">
        <f>ROUND(E168*H168,2)</f>
        <v>0</v>
      </c>
      <c r="J168" s="227"/>
      <c r="K168" s="227">
        <f>ROUND(E168*J168,2)</f>
        <v>0</v>
      </c>
      <c r="L168" s="227">
        <v>21</v>
      </c>
      <c r="M168" s="227">
        <f>G168*(1+L168/100)</f>
        <v>0</v>
      </c>
      <c r="N168" s="217">
        <v>0</v>
      </c>
      <c r="O168" s="217">
        <f>ROUND(E168*N168,5)</f>
        <v>0</v>
      </c>
      <c r="P168" s="217">
        <v>0</v>
      </c>
      <c r="Q168" s="217">
        <f>ROUND(E168*P168,5)</f>
        <v>0</v>
      </c>
      <c r="R168" s="217"/>
      <c r="S168" s="217"/>
      <c r="T168" s="218">
        <v>0.20699999999999999</v>
      </c>
      <c r="U168" s="217">
        <f>ROUND(E168*T168,2)</f>
        <v>0.83</v>
      </c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 t="s">
        <v>118</v>
      </c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08">
        <v>93</v>
      </c>
      <c r="B169" s="214" t="s">
        <v>357</v>
      </c>
      <c r="C169" s="259" t="s">
        <v>358</v>
      </c>
      <c r="D169" s="216" t="s">
        <v>168</v>
      </c>
      <c r="E169" s="223">
        <v>1</v>
      </c>
      <c r="F169" s="226">
        <f>H169+J169</f>
        <v>0</v>
      </c>
      <c r="G169" s="227">
        <f>ROUND(E169*F169,2)</f>
        <v>0</v>
      </c>
      <c r="H169" s="227"/>
      <c r="I169" s="227">
        <f>ROUND(E169*H169,2)</f>
        <v>0</v>
      </c>
      <c r="J169" s="227"/>
      <c r="K169" s="227">
        <f>ROUND(E169*J169,2)</f>
        <v>0</v>
      </c>
      <c r="L169" s="227">
        <v>21</v>
      </c>
      <c r="M169" s="227">
        <f>G169*(1+L169/100)</f>
        <v>0</v>
      </c>
      <c r="N169" s="217">
        <v>0</v>
      </c>
      <c r="O169" s="217">
        <f>ROUND(E169*N169,5)</f>
        <v>0</v>
      </c>
      <c r="P169" s="217">
        <v>0</v>
      </c>
      <c r="Q169" s="217">
        <f>ROUND(E169*P169,5)</f>
        <v>0</v>
      </c>
      <c r="R169" s="217"/>
      <c r="S169" s="217"/>
      <c r="T169" s="218">
        <v>0.22700000000000001</v>
      </c>
      <c r="U169" s="217">
        <f>ROUND(E169*T169,2)</f>
        <v>0.23</v>
      </c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 t="s">
        <v>118</v>
      </c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08">
        <v>94</v>
      </c>
      <c r="B170" s="214" t="s">
        <v>359</v>
      </c>
      <c r="C170" s="259" t="s">
        <v>360</v>
      </c>
      <c r="D170" s="216" t="s">
        <v>168</v>
      </c>
      <c r="E170" s="223">
        <v>1</v>
      </c>
      <c r="F170" s="226">
        <f>H170+J170</f>
        <v>0</v>
      </c>
      <c r="G170" s="227">
        <f>ROUND(E170*F170,2)</f>
        <v>0</v>
      </c>
      <c r="H170" s="227"/>
      <c r="I170" s="227">
        <f>ROUND(E170*H170,2)</f>
        <v>0</v>
      </c>
      <c r="J170" s="227"/>
      <c r="K170" s="227">
        <f>ROUND(E170*J170,2)</f>
        <v>0</v>
      </c>
      <c r="L170" s="227">
        <v>21</v>
      </c>
      <c r="M170" s="227">
        <f>G170*(1+L170/100)</f>
        <v>0</v>
      </c>
      <c r="N170" s="217">
        <v>0</v>
      </c>
      <c r="O170" s="217">
        <f>ROUND(E170*N170,5)</f>
        <v>0</v>
      </c>
      <c r="P170" s="217">
        <v>0</v>
      </c>
      <c r="Q170" s="217">
        <f>ROUND(E170*P170,5)</f>
        <v>0</v>
      </c>
      <c r="R170" s="217"/>
      <c r="S170" s="217"/>
      <c r="T170" s="218">
        <v>0.26900000000000002</v>
      </c>
      <c r="U170" s="217">
        <f>ROUND(E170*T170,2)</f>
        <v>0.27</v>
      </c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 t="s">
        <v>118</v>
      </c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">
      <c r="A171" s="208">
        <v>95</v>
      </c>
      <c r="B171" s="214" t="s">
        <v>361</v>
      </c>
      <c r="C171" s="259" t="s">
        <v>362</v>
      </c>
      <c r="D171" s="216" t="s">
        <v>168</v>
      </c>
      <c r="E171" s="223">
        <v>3</v>
      </c>
      <c r="F171" s="226">
        <f>H171+J171</f>
        <v>0</v>
      </c>
      <c r="G171" s="227">
        <f>ROUND(E171*F171,2)</f>
        <v>0</v>
      </c>
      <c r="H171" s="227"/>
      <c r="I171" s="227">
        <f>ROUND(E171*H171,2)</f>
        <v>0</v>
      </c>
      <c r="J171" s="227"/>
      <c r="K171" s="227">
        <f>ROUND(E171*J171,2)</f>
        <v>0</v>
      </c>
      <c r="L171" s="227">
        <v>21</v>
      </c>
      <c r="M171" s="227">
        <f>G171*(1+L171/100)</f>
        <v>0</v>
      </c>
      <c r="N171" s="217">
        <v>0</v>
      </c>
      <c r="O171" s="217">
        <f>ROUND(E171*N171,5)</f>
        <v>0</v>
      </c>
      <c r="P171" s="217">
        <v>0</v>
      </c>
      <c r="Q171" s="217">
        <f>ROUND(E171*P171,5)</f>
        <v>0</v>
      </c>
      <c r="R171" s="217"/>
      <c r="S171" s="217"/>
      <c r="T171" s="218">
        <v>0.42399999999999999</v>
      </c>
      <c r="U171" s="217">
        <f>ROUND(E171*T171,2)</f>
        <v>1.27</v>
      </c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 t="s">
        <v>118</v>
      </c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08">
        <v>96</v>
      </c>
      <c r="B172" s="214" t="s">
        <v>363</v>
      </c>
      <c r="C172" s="259" t="s">
        <v>364</v>
      </c>
      <c r="D172" s="216" t="s">
        <v>168</v>
      </c>
      <c r="E172" s="223">
        <v>1</v>
      </c>
      <c r="F172" s="226">
        <f>H172+J172</f>
        <v>0</v>
      </c>
      <c r="G172" s="227">
        <f>ROUND(E172*F172,2)</f>
        <v>0</v>
      </c>
      <c r="H172" s="227"/>
      <c r="I172" s="227">
        <f>ROUND(E172*H172,2)</f>
        <v>0</v>
      </c>
      <c r="J172" s="227"/>
      <c r="K172" s="227">
        <f>ROUND(E172*J172,2)</f>
        <v>0</v>
      </c>
      <c r="L172" s="227">
        <v>21</v>
      </c>
      <c r="M172" s="227">
        <f>G172*(1+L172/100)</f>
        <v>0</v>
      </c>
      <c r="N172" s="217">
        <v>1.25E-3</v>
      </c>
      <c r="O172" s="217">
        <f>ROUND(E172*N172,5)</f>
        <v>1.25E-3</v>
      </c>
      <c r="P172" s="217">
        <v>0</v>
      </c>
      <c r="Q172" s="217">
        <f>ROUND(E172*P172,5)</f>
        <v>0</v>
      </c>
      <c r="R172" s="217"/>
      <c r="S172" s="217"/>
      <c r="T172" s="218">
        <v>0.26900000000000002</v>
      </c>
      <c r="U172" s="217">
        <f>ROUND(E172*T172,2)</f>
        <v>0.27</v>
      </c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 t="s">
        <v>118</v>
      </c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08">
        <v>97</v>
      </c>
      <c r="B173" s="214" t="s">
        <v>365</v>
      </c>
      <c r="C173" s="259" t="s">
        <v>366</v>
      </c>
      <c r="D173" s="216" t="s">
        <v>168</v>
      </c>
      <c r="E173" s="223">
        <v>5</v>
      </c>
      <c r="F173" s="226">
        <f>H173+J173</f>
        <v>0</v>
      </c>
      <c r="G173" s="227">
        <f>ROUND(E173*F173,2)</f>
        <v>0</v>
      </c>
      <c r="H173" s="227"/>
      <c r="I173" s="227">
        <f>ROUND(E173*H173,2)</f>
        <v>0</v>
      </c>
      <c r="J173" s="227"/>
      <c r="K173" s="227">
        <f>ROUND(E173*J173,2)</f>
        <v>0</v>
      </c>
      <c r="L173" s="227">
        <v>21</v>
      </c>
      <c r="M173" s="227">
        <f>G173*(1+L173/100)</f>
        <v>0</v>
      </c>
      <c r="N173" s="217">
        <v>1.72E-3</v>
      </c>
      <c r="O173" s="217">
        <f>ROUND(E173*N173,5)</f>
        <v>8.6E-3</v>
      </c>
      <c r="P173" s="217">
        <v>0</v>
      </c>
      <c r="Q173" s="217">
        <f>ROUND(E173*P173,5)</f>
        <v>0</v>
      </c>
      <c r="R173" s="217"/>
      <c r="S173" s="217"/>
      <c r="T173" s="218">
        <v>0.35099999999999998</v>
      </c>
      <c r="U173" s="217">
        <f>ROUND(E173*T173,2)</f>
        <v>1.76</v>
      </c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 t="s">
        <v>118</v>
      </c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08">
        <v>98</v>
      </c>
      <c r="B174" s="214" t="s">
        <v>367</v>
      </c>
      <c r="C174" s="259" t="s">
        <v>368</v>
      </c>
      <c r="D174" s="216" t="s">
        <v>168</v>
      </c>
      <c r="E174" s="223">
        <v>54</v>
      </c>
      <c r="F174" s="226">
        <f>H174+J174</f>
        <v>0</v>
      </c>
      <c r="G174" s="227">
        <f>ROUND(E174*F174,2)</f>
        <v>0</v>
      </c>
      <c r="H174" s="227"/>
      <c r="I174" s="227">
        <f>ROUND(E174*H174,2)</f>
        <v>0</v>
      </c>
      <c r="J174" s="227"/>
      <c r="K174" s="227">
        <f>ROUND(E174*J174,2)</f>
        <v>0</v>
      </c>
      <c r="L174" s="227">
        <v>21</v>
      </c>
      <c r="M174" s="227">
        <f>G174*(1+L174/100)</f>
        <v>0</v>
      </c>
      <c r="N174" s="217">
        <v>0</v>
      </c>
      <c r="O174" s="217">
        <f>ROUND(E174*N174,5)</f>
        <v>0</v>
      </c>
      <c r="P174" s="217">
        <v>0</v>
      </c>
      <c r="Q174" s="217">
        <f>ROUND(E174*P174,5)</f>
        <v>0</v>
      </c>
      <c r="R174" s="217"/>
      <c r="S174" s="217"/>
      <c r="T174" s="218">
        <v>0.42499999999999999</v>
      </c>
      <c r="U174" s="217">
        <f>ROUND(E174*T174,2)</f>
        <v>22.95</v>
      </c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 t="s">
        <v>118</v>
      </c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">
      <c r="A175" s="208">
        <v>99</v>
      </c>
      <c r="B175" s="214" t="s">
        <v>369</v>
      </c>
      <c r="C175" s="259" t="s">
        <v>370</v>
      </c>
      <c r="D175" s="216" t="s">
        <v>168</v>
      </c>
      <c r="E175" s="223">
        <v>7</v>
      </c>
      <c r="F175" s="226">
        <f>H175+J175</f>
        <v>0</v>
      </c>
      <c r="G175" s="227">
        <f>ROUND(E175*F175,2)</f>
        <v>0</v>
      </c>
      <c r="H175" s="227"/>
      <c r="I175" s="227">
        <f>ROUND(E175*H175,2)</f>
        <v>0</v>
      </c>
      <c r="J175" s="227"/>
      <c r="K175" s="227">
        <f>ROUND(E175*J175,2)</f>
        <v>0</v>
      </c>
      <c r="L175" s="227">
        <v>21</v>
      </c>
      <c r="M175" s="227">
        <f>G175*(1+L175/100)</f>
        <v>0</v>
      </c>
      <c r="N175" s="217">
        <v>0</v>
      </c>
      <c r="O175" s="217">
        <f>ROUND(E175*N175,5)</f>
        <v>0</v>
      </c>
      <c r="P175" s="217">
        <v>0</v>
      </c>
      <c r="Q175" s="217">
        <f>ROUND(E175*P175,5)</f>
        <v>0</v>
      </c>
      <c r="R175" s="217"/>
      <c r="S175" s="217"/>
      <c r="T175" s="218">
        <v>0.42499999999999999</v>
      </c>
      <c r="U175" s="217">
        <f>ROUND(E175*T175,2)</f>
        <v>2.98</v>
      </c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 t="s">
        <v>118</v>
      </c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">
      <c r="A176" s="208">
        <v>100</v>
      </c>
      <c r="B176" s="214" t="s">
        <v>371</v>
      </c>
      <c r="C176" s="259" t="s">
        <v>372</v>
      </c>
      <c r="D176" s="216" t="s">
        <v>168</v>
      </c>
      <c r="E176" s="223">
        <v>3</v>
      </c>
      <c r="F176" s="226">
        <f>H176+J176</f>
        <v>0</v>
      </c>
      <c r="G176" s="227">
        <f>ROUND(E176*F176,2)</f>
        <v>0</v>
      </c>
      <c r="H176" s="227"/>
      <c r="I176" s="227">
        <f>ROUND(E176*H176,2)</f>
        <v>0</v>
      </c>
      <c r="J176" s="227"/>
      <c r="K176" s="227">
        <f>ROUND(E176*J176,2)</f>
        <v>0</v>
      </c>
      <c r="L176" s="227">
        <v>21</v>
      </c>
      <c r="M176" s="227">
        <f>G176*(1+L176/100)</f>
        <v>0</v>
      </c>
      <c r="N176" s="217">
        <v>0</v>
      </c>
      <c r="O176" s="217">
        <f>ROUND(E176*N176,5)</f>
        <v>0</v>
      </c>
      <c r="P176" s="217">
        <v>0</v>
      </c>
      <c r="Q176" s="217">
        <f>ROUND(E176*P176,5)</f>
        <v>0</v>
      </c>
      <c r="R176" s="217"/>
      <c r="S176" s="217"/>
      <c r="T176" s="218">
        <v>0.42499999999999999</v>
      </c>
      <c r="U176" s="217">
        <f>ROUND(E176*T176,2)</f>
        <v>1.28</v>
      </c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 t="s">
        <v>118</v>
      </c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08">
        <v>101</v>
      </c>
      <c r="B177" s="214" t="s">
        <v>373</v>
      </c>
      <c r="C177" s="259" t="s">
        <v>374</v>
      </c>
      <c r="D177" s="216" t="s">
        <v>168</v>
      </c>
      <c r="E177" s="223">
        <v>1</v>
      </c>
      <c r="F177" s="226">
        <f>H177+J177</f>
        <v>0</v>
      </c>
      <c r="G177" s="227">
        <f>ROUND(E177*F177,2)</f>
        <v>0</v>
      </c>
      <c r="H177" s="227"/>
      <c r="I177" s="227">
        <f>ROUND(E177*H177,2)</f>
        <v>0</v>
      </c>
      <c r="J177" s="227"/>
      <c r="K177" s="227">
        <f>ROUND(E177*J177,2)</f>
        <v>0</v>
      </c>
      <c r="L177" s="227">
        <v>21</v>
      </c>
      <c r="M177" s="227">
        <f>G177*(1+L177/100)</f>
        <v>0</v>
      </c>
      <c r="N177" s="217">
        <v>0</v>
      </c>
      <c r="O177" s="217">
        <f>ROUND(E177*N177,5)</f>
        <v>0</v>
      </c>
      <c r="P177" s="217">
        <v>0</v>
      </c>
      <c r="Q177" s="217">
        <f>ROUND(E177*P177,5)</f>
        <v>0</v>
      </c>
      <c r="R177" s="217"/>
      <c r="S177" s="217"/>
      <c r="T177" s="218">
        <v>0.55900000000000005</v>
      </c>
      <c r="U177" s="217">
        <f>ROUND(E177*T177,2)</f>
        <v>0.56000000000000005</v>
      </c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 t="s">
        <v>118</v>
      </c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">
      <c r="A178" s="208">
        <v>102</v>
      </c>
      <c r="B178" s="214" t="s">
        <v>373</v>
      </c>
      <c r="C178" s="259" t="s">
        <v>375</v>
      </c>
      <c r="D178" s="216" t="s">
        <v>168</v>
      </c>
      <c r="E178" s="223">
        <v>5</v>
      </c>
      <c r="F178" s="226">
        <f>H178+J178</f>
        <v>0</v>
      </c>
      <c r="G178" s="227">
        <f>ROUND(E178*F178,2)</f>
        <v>0</v>
      </c>
      <c r="H178" s="227"/>
      <c r="I178" s="227">
        <f>ROUND(E178*H178,2)</f>
        <v>0</v>
      </c>
      <c r="J178" s="227"/>
      <c r="K178" s="227">
        <f>ROUND(E178*J178,2)</f>
        <v>0</v>
      </c>
      <c r="L178" s="227">
        <v>21</v>
      </c>
      <c r="M178" s="227">
        <f>G178*(1+L178/100)</f>
        <v>0</v>
      </c>
      <c r="N178" s="217">
        <v>0</v>
      </c>
      <c r="O178" s="217">
        <f>ROUND(E178*N178,5)</f>
        <v>0</v>
      </c>
      <c r="P178" s="217">
        <v>0</v>
      </c>
      <c r="Q178" s="217">
        <f>ROUND(E178*P178,5)</f>
        <v>0</v>
      </c>
      <c r="R178" s="217"/>
      <c r="S178" s="217"/>
      <c r="T178" s="218">
        <v>0.55900000000000005</v>
      </c>
      <c r="U178" s="217">
        <f>ROUND(E178*T178,2)</f>
        <v>2.8</v>
      </c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 t="s">
        <v>118</v>
      </c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">
      <c r="A179" s="208">
        <v>103</v>
      </c>
      <c r="B179" s="214" t="s">
        <v>376</v>
      </c>
      <c r="C179" s="259" t="s">
        <v>377</v>
      </c>
      <c r="D179" s="216" t="s">
        <v>168</v>
      </c>
      <c r="E179" s="223">
        <v>33</v>
      </c>
      <c r="F179" s="226">
        <f>H179+J179</f>
        <v>0</v>
      </c>
      <c r="G179" s="227">
        <f>ROUND(E179*F179,2)</f>
        <v>0</v>
      </c>
      <c r="H179" s="227"/>
      <c r="I179" s="227">
        <f>ROUND(E179*H179,2)</f>
        <v>0</v>
      </c>
      <c r="J179" s="227"/>
      <c r="K179" s="227">
        <f>ROUND(E179*J179,2)</f>
        <v>0</v>
      </c>
      <c r="L179" s="227">
        <v>21</v>
      </c>
      <c r="M179" s="227">
        <f>G179*(1+L179/100)</f>
        <v>0</v>
      </c>
      <c r="N179" s="217">
        <v>6.3000000000000003E-4</v>
      </c>
      <c r="O179" s="217">
        <f>ROUND(E179*N179,5)</f>
        <v>2.0789999999999999E-2</v>
      </c>
      <c r="P179" s="217">
        <v>0</v>
      </c>
      <c r="Q179" s="217">
        <f>ROUND(E179*P179,5)</f>
        <v>0</v>
      </c>
      <c r="R179" s="217"/>
      <c r="S179" s="217"/>
      <c r="T179" s="218">
        <v>0.27200000000000002</v>
      </c>
      <c r="U179" s="217">
        <f>ROUND(E179*T179,2)</f>
        <v>8.98</v>
      </c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 t="s">
        <v>118</v>
      </c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08">
        <v>104</v>
      </c>
      <c r="B180" s="214" t="s">
        <v>378</v>
      </c>
      <c r="C180" s="259" t="s">
        <v>379</v>
      </c>
      <c r="D180" s="216" t="s">
        <v>380</v>
      </c>
      <c r="E180" s="223">
        <v>18</v>
      </c>
      <c r="F180" s="226">
        <f>H180+J180</f>
        <v>0</v>
      </c>
      <c r="G180" s="227">
        <f>ROUND(E180*F180,2)</f>
        <v>0</v>
      </c>
      <c r="H180" s="227"/>
      <c r="I180" s="227">
        <f>ROUND(E180*H180,2)</f>
        <v>0</v>
      </c>
      <c r="J180" s="227"/>
      <c r="K180" s="227">
        <f>ROUND(E180*J180,2)</f>
        <v>0</v>
      </c>
      <c r="L180" s="227">
        <v>21</v>
      </c>
      <c r="M180" s="227">
        <f>G180*(1+L180/100)</f>
        <v>0</v>
      </c>
      <c r="N180" s="217">
        <v>1.7000000000000001E-4</v>
      </c>
      <c r="O180" s="217">
        <f>ROUND(E180*N180,5)</f>
        <v>3.0599999999999998E-3</v>
      </c>
      <c r="P180" s="217">
        <v>0</v>
      </c>
      <c r="Q180" s="217">
        <f>ROUND(E180*P180,5)</f>
        <v>0</v>
      </c>
      <c r="R180" s="217"/>
      <c r="S180" s="217"/>
      <c r="T180" s="218">
        <v>0.22700000000000001</v>
      </c>
      <c r="U180" s="217">
        <f>ROUND(E180*T180,2)</f>
        <v>4.09</v>
      </c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 t="s">
        <v>118</v>
      </c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08">
        <v>105</v>
      </c>
      <c r="B181" s="214" t="s">
        <v>381</v>
      </c>
      <c r="C181" s="259" t="s">
        <v>382</v>
      </c>
      <c r="D181" s="216" t="s">
        <v>380</v>
      </c>
      <c r="E181" s="223">
        <v>16</v>
      </c>
      <c r="F181" s="226">
        <f>H181+J181</f>
        <v>0</v>
      </c>
      <c r="G181" s="227">
        <f>ROUND(E181*F181,2)</f>
        <v>0</v>
      </c>
      <c r="H181" s="227"/>
      <c r="I181" s="227">
        <f>ROUND(E181*H181,2)</f>
        <v>0</v>
      </c>
      <c r="J181" s="227"/>
      <c r="K181" s="227">
        <f>ROUND(E181*J181,2)</f>
        <v>0</v>
      </c>
      <c r="L181" s="227">
        <v>21</v>
      </c>
      <c r="M181" s="227">
        <f>G181*(1+L181/100)</f>
        <v>0</v>
      </c>
      <c r="N181" s="217">
        <v>2.4000000000000001E-4</v>
      </c>
      <c r="O181" s="217">
        <f>ROUND(E181*N181,5)</f>
        <v>3.8400000000000001E-3</v>
      </c>
      <c r="P181" s="217">
        <v>0</v>
      </c>
      <c r="Q181" s="217">
        <f>ROUND(E181*P181,5)</f>
        <v>0</v>
      </c>
      <c r="R181" s="217"/>
      <c r="S181" s="217"/>
      <c r="T181" s="218">
        <v>0.124</v>
      </c>
      <c r="U181" s="217">
        <f>ROUND(E181*T181,2)</f>
        <v>1.98</v>
      </c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 t="s">
        <v>118</v>
      </c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08">
        <v>106</v>
      </c>
      <c r="B182" s="214" t="s">
        <v>383</v>
      </c>
      <c r="C182" s="259" t="s">
        <v>384</v>
      </c>
      <c r="D182" s="216" t="s">
        <v>385</v>
      </c>
      <c r="E182" s="223">
        <v>8</v>
      </c>
      <c r="F182" s="226">
        <f>H182+J182</f>
        <v>0</v>
      </c>
      <c r="G182" s="227">
        <f>ROUND(E182*F182,2)</f>
        <v>0</v>
      </c>
      <c r="H182" s="227"/>
      <c r="I182" s="227">
        <f>ROUND(E182*H182,2)</f>
        <v>0</v>
      </c>
      <c r="J182" s="227"/>
      <c r="K182" s="227">
        <f>ROUND(E182*J182,2)</f>
        <v>0</v>
      </c>
      <c r="L182" s="227">
        <v>21</v>
      </c>
      <c r="M182" s="227">
        <f>G182*(1+L182/100)</f>
        <v>0</v>
      </c>
      <c r="N182" s="217">
        <v>1.48E-3</v>
      </c>
      <c r="O182" s="217">
        <f>ROUND(E182*N182,5)</f>
        <v>1.184E-2</v>
      </c>
      <c r="P182" s="217">
        <v>0</v>
      </c>
      <c r="Q182" s="217">
        <f>ROUND(E182*P182,5)</f>
        <v>0</v>
      </c>
      <c r="R182" s="217"/>
      <c r="S182" s="217"/>
      <c r="T182" s="218">
        <v>0.54</v>
      </c>
      <c r="U182" s="217">
        <f>ROUND(E182*T182,2)</f>
        <v>4.32</v>
      </c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 t="s">
        <v>118</v>
      </c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08">
        <v>107</v>
      </c>
      <c r="B183" s="214" t="s">
        <v>386</v>
      </c>
      <c r="C183" s="259" t="s">
        <v>387</v>
      </c>
      <c r="D183" s="216" t="s">
        <v>168</v>
      </c>
      <c r="E183" s="223">
        <v>14</v>
      </c>
      <c r="F183" s="226">
        <f>H183+J183</f>
        <v>0</v>
      </c>
      <c r="G183" s="227">
        <f>ROUND(E183*F183,2)</f>
        <v>0</v>
      </c>
      <c r="H183" s="227"/>
      <c r="I183" s="227">
        <f>ROUND(E183*H183,2)</f>
        <v>0</v>
      </c>
      <c r="J183" s="227"/>
      <c r="K183" s="227">
        <f>ROUND(E183*J183,2)</f>
        <v>0</v>
      </c>
      <c r="L183" s="227">
        <v>21</v>
      </c>
      <c r="M183" s="227">
        <f>G183*(1+L183/100)</f>
        <v>0</v>
      </c>
      <c r="N183" s="217">
        <v>1.8000000000000001E-4</v>
      </c>
      <c r="O183" s="217">
        <f>ROUND(E183*N183,5)</f>
        <v>2.5200000000000001E-3</v>
      </c>
      <c r="P183" s="217">
        <v>0</v>
      </c>
      <c r="Q183" s="217">
        <f>ROUND(E183*P183,5)</f>
        <v>0</v>
      </c>
      <c r="R183" s="217"/>
      <c r="S183" s="217"/>
      <c r="T183" s="218">
        <v>0.16500000000000001</v>
      </c>
      <c r="U183" s="217">
        <f>ROUND(E183*T183,2)</f>
        <v>2.31</v>
      </c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 t="s">
        <v>118</v>
      </c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08">
        <v>108</v>
      </c>
      <c r="B184" s="214" t="s">
        <v>388</v>
      </c>
      <c r="C184" s="259" t="s">
        <v>389</v>
      </c>
      <c r="D184" s="216" t="s">
        <v>168</v>
      </c>
      <c r="E184" s="223">
        <v>9</v>
      </c>
      <c r="F184" s="226">
        <f>H184+J184</f>
        <v>0</v>
      </c>
      <c r="G184" s="227">
        <f>ROUND(E184*F184,2)</f>
        <v>0</v>
      </c>
      <c r="H184" s="227"/>
      <c r="I184" s="227">
        <f>ROUND(E184*H184,2)</f>
        <v>0</v>
      </c>
      <c r="J184" s="227"/>
      <c r="K184" s="227">
        <f>ROUND(E184*J184,2)</f>
        <v>0</v>
      </c>
      <c r="L184" s="227">
        <v>21</v>
      </c>
      <c r="M184" s="227">
        <f>G184*(1+L184/100)</f>
        <v>0</v>
      </c>
      <c r="N184" s="217">
        <v>3.1E-4</v>
      </c>
      <c r="O184" s="217">
        <f>ROUND(E184*N184,5)</f>
        <v>2.7899999999999999E-3</v>
      </c>
      <c r="P184" s="217">
        <v>0</v>
      </c>
      <c r="Q184" s="217">
        <f>ROUND(E184*P184,5)</f>
        <v>0</v>
      </c>
      <c r="R184" s="217"/>
      <c r="S184" s="217"/>
      <c r="T184" s="218">
        <v>0.20699999999999999</v>
      </c>
      <c r="U184" s="217">
        <f>ROUND(E184*T184,2)</f>
        <v>1.86</v>
      </c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 t="s">
        <v>118</v>
      </c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08">
        <v>109</v>
      </c>
      <c r="B185" s="214" t="s">
        <v>390</v>
      </c>
      <c r="C185" s="259" t="s">
        <v>391</v>
      </c>
      <c r="D185" s="216" t="s">
        <v>168</v>
      </c>
      <c r="E185" s="223">
        <v>2</v>
      </c>
      <c r="F185" s="226">
        <f>H185+J185</f>
        <v>0</v>
      </c>
      <c r="G185" s="227">
        <f>ROUND(E185*F185,2)</f>
        <v>0</v>
      </c>
      <c r="H185" s="227"/>
      <c r="I185" s="227">
        <f>ROUND(E185*H185,2)</f>
        <v>0</v>
      </c>
      <c r="J185" s="227"/>
      <c r="K185" s="227">
        <f>ROUND(E185*J185,2)</f>
        <v>0</v>
      </c>
      <c r="L185" s="227">
        <v>21</v>
      </c>
      <c r="M185" s="227">
        <f>G185*(1+L185/100)</f>
        <v>0</v>
      </c>
      <c r="N185" s="217">
        <v>4.8000000000000001E-4</v>
      </c>
      <c r="O185" s="217">
        <f>ROUND(E185*N185,5)</f>
        <v>9.6000000000000002E-4</v>
      </c>
      <c r="P185" s="217">
        <v>0</v>
      </c>
      <c r="Q185" s="217">
        <f>ROUND(E185*P185,5)</f>
        <v>0</v>
      </c>
      <c r="R185" s="217"/>
      <c r="S185" s="217"/>
      <c r="T185" s="218">
        <v>0.22700000000000001</v>
      </c>
      <c r="U185" s="217">
        <f>ROUND(E185*T185,2)</f>
        <v>0.45</v>
      </c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 t="s">
        <v>118</v>
      </c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08">
        <v>110</v>
      </c>
      <c r="B186" s="214" t="s">
        <v>392</v>
      </c>
      <c r="C186" s="259" t="s">
        <v>393</v>
      </c>
      <c r="D186" s="216" t="s">
        <v>168</v>
      </c>
      <c r="E186" s="223">
        <v>4</v>
      </c>
      <c r="F186" s="226">
        <f>H186+J186</f>
        <v>0</v>
      </c>
      <c r="G186" s="227">
        <f>ROUND(E186*F186,2)</f>
        <v>0</v>
      </c>
      <c r="H186" s="227"/>
      <c r="I186" s="227">
        <f>ROUND(E186*H186,2)</f>
        <v>0</v>
      </c>
      <c r="J186" s="227"/>
      <c r="K186" s="227">
        <f>ROUND(E186*J186,2)</f>
        <v>0</v>
      </c>
      <c r="L186" s="227">
        <v>21</v>
      </c>
      <c r="M186" s="227">
        <f>G186*(1+L186/100)</f>
        <v>0</v>
      </c>
      <c r="N186" s="217">
        <v>6.8000000000000005E-4</v>
      </c>
      <c r="O186" s="217">
        <f>ROUND(E186*N186,5)</f>
        <v>2.7200000000000002E-3</v>
      </c>
      <c r="P186" s="217">
        <v>0</v>
      </c>
      <c r="Q186" s="217">
        <f>ROUND(E186*P186,5)</f>
        <v>0</v>
      </c>
      <c r="R186" s="217"/>
      <c r="S186" s="217"/>
      <c r="T186" s="218">
        <v>0.26900000000000002</v>
      </c>
      <c r="U186" s="217">
        <f>ROUND(E186*T186,2)</f>
        <v>1.08</v>
      </c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 t="s">
        <v>118</v>
      </c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08">
        <v>111</v>
      </c>
      <c r="B187" s="214" t="s">
        <v>394</v>
      </c>
      <c r="C187" s="259" t="s">
        <v>395</v>
      </c>
      <c r="D187" s="216" t="s">
        <v>168</v>
      </c>
      <c r="E187" s="223">
        <v>13</v>
      </c>
      <c r="F187" s="226">
        <f>H187+J187</f>
        <v>0</v>
      </c>
      <c r="G187" s="227">
        <f>ROUND(E187*F187,2)</f>
        <v>0</v>
      </c>
      <c r="H187" s="227"/>
      <c r="I187" s="227">
        <f>ROUND(E187*H187,2)</f>
        <v>0</v>
      </c>
      <c r="J187" s="227"/>
      <c r="K187" s="227">
        <f>ROUND(E187*J187,2)</f>
        <v>0</v>
      </c>
      <c r="L187" s="227">
        <v>21</v>
      </c>
      <c r="M187" s="227">
        <f>G187*(1+L187/100)</f>
        <v>0</v>
      </c>
      <c r="N187" s="217">
        <v>1.6299999999999999E-3</v>
      </c>
      <c r="O187" s="217">
        <f>ROUND(E187*N187,5)</f>
        <v>2.1190000000000001E-2</v>
      </c>
      <c r="P187" s="217">
        <v>0</v>
      </c>
      <c r="Q187" s="217">
        <f>ROUND(E187*P187,5)</f>
        <v>0</v>
      </c>
      <c r="R187" s="217"/>
      <c r="S187" s="217"/>
      <c r="T187" s="218">
        <v>0.42399999999999999</v>
      </c>
      <c r="U187" s="217">
        <f>ROUND(E187*T187,2)</f>
        <v>5.51</v>
      </c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 t="s">
        <v>118</v>
      </c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ht="22.5" outlineLevel="1" x14ac:dyDescent="0.2">
      <c r="A188" s="208">
        <v>112</v>
      </c>
      <c r="B188" s="214" t="s">
        <v>396</v>
      </c>
      <c r="C188" s="259" t="s">
        <v>397</v>
      </c>
      <c r="D188" s="216" t="s">
        <v>380</v>
      </c>
      <c r="E188" s="223">
        <v>1</v>
      </c>
      <c r="F188" s="226">
        <f>H188+J188</f>
        <v>0</v>
      </c>
      <c r="G188" s="227">
        <f>ROUND(E188*F188,2)</f>
        <v>0</v>
      </c>
      <c r="H188" s="227"/>
      <c r="I188" s="227">
        <f>ROUND(E188*H188,2)</f>
        <v>0</v>
      </c>
      <c r="J188" s="227"/>
      <c r="K188" s="227">
        <f>ROUND(E188*J188,2)</f>
        <v>0</v>
      </c>
      <c r="L188" s="227">
        <v>21</v>
      </c>
      <c r="M188" s="227">
        <f>G188*(1+L188/100)</f>
        <v>0</v>
      </c>
      <c r="N188" s="217">
        <v>0</v>
      </c>
      <c r="O188" s="217">
        <f>ROUND(E188*N188,5)</f>
        <v>0</v>
      </c>
      <c r="P188" s="217">
        <v>0</v>
      </c>
      <c r="Q188" s="217">
        <f>ROUND(E188*P188,5)</f>
        <v>0</v>
      </c>
      <c r="R188" s="217"/>
      <c r="S188" s="217"/>
      <c r="T188" s="218">
        <v>0</v>
      </c>
      <c r="U188" s="217">
        <f>ROUND(E188*T188,2)</f>
        <v>0</v>
      </c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 t="s">
        <v>118</v>
      </c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08">
        <v>113</v>
      </c>
      <c r="B189" s="214" t="s">
        <v>361</v>
      </c>
      <c r="C189" s="259" t="s">
        <v>362</v>
      </c>
      <c r="D189" s="216" t="s">
        <v>168</v>
      </c>
      <c r="E189" s="223">
        <v>1</v>
      </c>
      <c r="F189" s="226">
        <f>H189+J189</f>
        <v>0</v>
      </c>
      <c r="G189" s="227">
        <f>ROUND(E189*F189,2)</f>
        <v>0</v>
      </c>
      <c r="H189" s="227"/>
      <c r="I189" s="227">
        <f>ROUND(E189*H189,2)</f>
        <v>0</v>
      </c>
      <c r="J189" s="227"/>
      <c r="K189" s="227">
        <f>ROUND(E189*J189,2)</f>
        <v>0</v>
      </c>
      <c r="L189" s="227">
        <v>21</v>
      </c>
      <c r="M189" s="227">
        <f>G189*(1+L189/100)</f>
        <v>0</v>
      </c>
      <c r="N189" s="217">
        <v>0</v>
      </c>
      <c r="O189" s="217">
        <f>ROUND(E189*N189,5)</f>
        <v>0</v>
      </c>
      <c r="P189" s="217">
        <v>0</v>
      </c>
      <c r="Q189" s="217">
        <f>ROUND(E189*P189,5)</f>
        <v>0</v>
      </c>
      <c r="R189" s="217"/>
      <c r="S189" s="217"/>
      <c r="T189" s="218">
        <v>0.42399999999999999</v>
      </c>
      <c r="U189" s="217">
        <f>ROUND(E189*T189,2)</f>
        <v>0.42</v>
      </c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 t="s">
        <v>118</v>
      </c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08">
        <v>114</v>
      </c>
      <c r="B190" s="214" t="s">
        <v>398</v>
      </c>
      <c r="C190" s="259" t="s">
        <v>399</v>
      </c>
      <c r="D190" s="216" t="s">
        <v>168</v>
      </c>
      <c r="E190" s="223">
        <v>2</v>
      </c>
      <c r="F190" s="226">
        <f>H190+J190</f>
        <v>0</v>
      </c>
      <c r="G190" s="227">
        <f>ROUND(E190*F190,2)</f>
        <v>0</v>
      </c>
      <c r="H190" s="227"/>
      <c r="I190" s="227">
        <f>ROUND(E190*H190,2)</f>
        <v>0</v>
      </c>
      <c r="J190" s="227"/>
      <c r="K190" s="227">
        <f>ROUND(E190*J190,2)</f>
        <v>0</v>
      </c>
      <c r="L190" s="227">
        <v>21</v>
      </c>
      <c r="M190" s="227">
        <f>G190*(1+L190/100)</f>
        <v>0</v>
      </c>
      <c r="N190" s="217">
        <v>1.6000000000000001E-4</v>
      </c>
      <c r="O190" s="217">
        <f>ROUND(E190*N190,5)</f>
        <v>3.2000000000000003E-4</v>
      </c>
      <c r="P190" s="217">
        <v>0</v>
      </c>
      <c r="Q190" s="217">
        <f>ROUND(E190*P190,5)</f>
        <v>0</v>
      </c>
      <c r="R190" s="217"/>
      <c r="S190" s="217"/>
      <c r="T190" s="218">
        <v>0.16500000000000001</v>
      </c>
      <c r="U190" s="217">
        <f>ROUND(E190*T190,2)</f>
        <v>0.33</v>
      </c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 t="s">
        <v>118</v>
      </c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">
      <c r="A191" s="208">
        <v>115</v>
      </c>
      <c r="B191" s="214" t="s">
        <v>400</v>
      </c>
      <c r="C191" s="259" t="s">
        <v>401</v>
      </c>
      <c r="D191" s="216" t="s">
        <v>168</v>
      </c>
      <c r="E191" s="223">
        <v>2</v>
      </c>
      <c r="F191" s="226">
        <f>H191+J191</f>
        <v>0</v>
      </c>
      <c r="G191" s="227">
        <f>ROUND(E191*F191,2)</f>
        <v>0</v>
      </c>
      <c r="H191" s="227"/>
      <c r="I191" s="227">
        <f>ROUND(E191*H191,2)</f>
        <v>0</v>
      </c>
      <c r="J191" s="227"/>
      <c r="K191" s="227">
        <f>ROUND(E191*J191,2)</f>
        <v>0</v>
      </c>
      <c r="L191" s="227">
        <v>21</v>
      </c>
      <c r="M191" s="227">
        <f>G191*(1+L191/100)</f>
        <v>0</v>
      </c>
      <c r="N191" s="217">
        <v>4.8000000000000001E-4</v>
      </c>
      <c r="O191" s="217">
        <f>ROUND(E191*N191,5)</f>
        <v>9.6000000000000002E-4</v>
      </c>
      <c r="P191" s="217">
        <v>0</v>
      </c>
      <c r="Q191" s="217">
        <f>ROUND(E191*P191,5)</f>
        <v>0</v>
      </c>
      <c r="R191" s="217"/>
      <c r="S191" s="217"/>
      <c r="T191" s="218">
        <v>0.26900000000000002</v>
      </c>
      <c r="U191" s="217">
        <f>ROUND(E191*T191,2)</f>
        <v>0.54</v>
      </c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 t="s">
        <v>118</v>
      </c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08">
        <v>116</v>
      </c>
      <c r="B192" s="214" t="s">
        <v>402</v>
      </c>
      <c r="C192" s="259" t="s">
        <v>403</v>
      </c>
      <c r="D192" s="216" t="s">
        <v>168</v>
      </c>
      <c r="E192" s="223">
        <v>3</v>
      </c>
      <c r="F192" s="226">
        <f>H192+J192</f>
        <v>0</v>
      </c>
      <c r="G192" s="227">
        <f>ROUND(E192*F192,2)</f>
        <v>0</v>
      </c>
      <c r="H192" s="227"/>
      <c r="I192" s="227">
        <f>ROUND(E192*H192,2)</f>
        <v>0</v>
      </c>
      <c r="J192" s="227"/>
      <c r="K192" s="227">
        <f>ROUND(E192*J192,2)</f>
        <v>0</v>
      </c>
      <c r="L192" s="227">
        <v>21</v>
      </c>
      <c r="M192" s="227">
        <f>G192*(1+L192/100)</f>
        <v>0</v>
      </c>
      <c r="N192" s="217">
        <v>1.32E-3</v>
      </c>
      <c r="O192" s="217">
        <f>ROUND(E192*N192,5)</f>
        <v>3.96E-3</v>
      </c>
      <c r="P192" s="217">
        <v>0</v>
      </c>
      <c r="Q192" s="217">
        <f>ROUND(E192*P192,5)</f>
        <v>0</v>
      </c>
      <c r="R192" s="217"/>
      <c r="S192" s="217"/>
      <c r="T192" s="218">
        <v>0.42399999999999999</v>
      </c>
      <c r="U192" s="217">
        <f>ROUND(E192*T192,2)</f>
        <v>1.27</v>
      </c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 t="s">
        <v>118</v>
      </c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">
      <c r="A193" s="208">
        <v>117</v>
      </c>
      <c r="B193" s="214" t="s">
        <v>404</v>
      </c>
      <c r="C193" s="259" t="s">
        <v>405</v>
      </c>
      <c r="D193" s="216" t="s">
        <v>168</v>
      </c>
      <c r="E193" s="223">
        <v>15</v>
      </c>
      <c r="F193" s="226">
        <f>H193+J193</f>
        <v>0</v>
      </c>
      <c r="G193" s="227">
        <f>ROUND(E193*F193,2)</f>
        <v>0</v>
      </c>
      <c r="H193" s="227"/>
      <c r="I193" s="227">
        <f>ROUND(E193*H193,2)</f>
        <v>0</v>
      </c>
      <c r="J193" s="227"/>
      <c r="K193" s="227">
        <f>ROUND(E193*J193,2)</f>
        <v>0</v>
      </c>
      <c r="L193" s="227">
        <v>21</v>
      </c>
      <c r="M193" s="227">
        <f>G193*(1+L193/100)</f>
        <v>0</v>
      </c>
      <c r="N193" s="217">
        <v>1E-4</v>
      </c>
      <c r="O193" s="217">
        <f>ROUND(E193*N193,5)</f>
        <v>1.5E-3</v>
      </c>
      <c r="P193" s="217">
        <v>0</v>
      </c>
      <c r="Q193" s="217">
        <f>ROUND(E193*P193,5)</f>
        <v>0</v>
      </c>
      <c r="R193" s="217"/>
      <c r="S193" s="217"/>
      <c r="T193" s="218">
        <v>8.2000000000000003E-2</v>
      </c>
      <c r="U193" s="217">
        <f>ROUND(E193*T193,2)</f>
        <v>1.23</v>
      </c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 t="s">
        <v>118</v>
      </c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">
      <c r="A194" s="208">
        <v>118</v>
      </c>
      <c r="B194" s="214" t="s">
        <v>406</v>
      </c>
      <c r="C194" s="259" t="s">
        <v>407</v>
      </c>
      <c r="D194" s="216" t="s">
        <v>168</v>
      </c>
      <c r="E194" s="223">
        <v>5</v>
      </c>
      <c r="F194" s="226">
        <f>H194+J194</f>
        <v>0</v>
      </c>
      <c r="G194" s="227">
        <f>ROUND(E194*F194,2)</f>
        <v>0</v>
      </c>
      <c r="H194" s="227"/>
      <c r="I194" s="227">
        <f>ROUND(E194*H194,2)</f>
        <v>0</v>
      </c>
      <c r="J194" s="227"/>
      <c r="K194" s="227">
        <f>ROUND(E194*J194,2)</f>
        <v>0</v>
      </c>
      <c r="L194" s="227">
        <v>21</v>
      </c>
      <c r="M194" s="227">
        <f>G194*(1+L194/100)</f>
        <v>0</v>
      </c>
      <c r="N194" s="217">
        <v>1.2999999999999999E-4</v>
      </c>
      <c r="O194" s="217">
        <f>ROUND(E194*N194,5)</f>
        <v>6.4999999999999997E-4</v>
      </c>
      <c r="P194" s="217">
        <v>0</v>
      </c>
      <c r="Q194" s="217">
        <f>ROUND(E194*P194,5)</f>
        <v>0</v>
      </c>
      <c r="R194" s="217"/>
      <c r="S194" s="217"/>
      <c r="T194" s="218">
        <v>8.3000000000000004E-2</v>
      </c>
      <c r="U194" s="217">
        <f>ROUND(E194*T194,2)</f>
        <v>0.42</v>
      </c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 t="s">
        <v>118</v>
      </c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ht="22.5" outlineLevel="1" x14ac:dyDescent="0.2">
      <c r="A195" s="208">
        <v>119</v>
      </c>
      <c r="B195" s="214" t="s">
        <v>408</v>
      </c>
      <c r="C195" s="259" t="s">
        <v>409</v>
      </c>
      <c r="D195" s="216" t="s">
        <v>168</v>
      </c>
      <c r="E195" s="223">
        <v>1</v>
      </c>
      <c r="F195" s="226">
        <f>H195+J195</f>
        <v>0</v>
      </c>
      <c r="G195" s="227">
        <f>ROUND(E195*F195,2)</f>
        <v>0</v>
      </c>
      <c r="H195" s="227"/>
      <c r="I195" s="227">
        <f>ROUND(E195*H195,2)</f>
        <v>0</v>
      </c>
      <c r="J195" s="227"/>
      <c r="K195" s="227">
        <f>ROUND(E195*J195,2)</f>
        <v>0</v>
      </c>
      <c r="L195" s="227">
        <v>21</v>
      </c>
      <c r="M195" s="227">
        <f>G195*(1+L195/100)</f>
        <v>0</v>
      </c>
      <c r="N195" s="217">
        <v>0</v>
      </c>
      <c r="O195" s="217">
        <f>ROUND(E195*N195,5)</f>
        <v>0</v>
      </c>
      <c r="P195" s="217">
        <v>0</v>
      </c>
      <c r="Q195" s="217">
        <f>ROUND(E195*P195,5)</f>
        <v>0</v>
      </c>
      <c r="R195" s="217"/>
      <c r="S195" s="217"/>
      <c r="T195" s="218">
        <v>0</v>
      </c>
      <c r="U195" s="217">
        <f>ROUND(E195*T195,2)</f>
        <v>0</v>
      </c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 t="s">
        <v>118</v>
      </c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08">
        <v>120</v>
      </c>
      <c r="B196" s="214" t="s">
        <v>353</v>
      </c>
      <c r="C196" s="259" t="s">
        <v>354</v>
      </c>
      <c r="D196" s="216" t="s">
        <v>168</v>
      </c>
      <c r="E196" s="223">
        <v>1</v>
      </c>
      <c r="F196" s="226">
        <f>H196+J196</f>
        <v>0</v>
      </c>
      <c r="G196" s="227">
        <f>ROUND(E196*F196,2)</f>
        <v>0</v>
      </c>
      <c r="H196" s="227"/>
      <c r="I196" s="227">
        <f>ROUND(E196*H196,2)</f>
        <v>0</v>
      </c>
      <c r="J196" s="227"/>
      <c r="K196" s="227">
        <f>ROUND(E196*J196,2)</f>
        <v>0</v>
      </c>
      <c r="L196" s="227">
        <v>21</v>
      </c>
      <c r="M196" s="227">
        <f>G196*(1+L196/100)</f>
        <v>0</v>
      </c>
      <c r="N196" s="217">
        <v>0</v>
      </c>
      <c r="O196" s="217">
        <f>ROUND(E196*N196,5)</f>
        <v>0</v>
      </c>
      <c r="P196" s="217">
        <v>0</v>
      </c>
      <c r="Q196" s="217">
        <f>ROUND(E196*P196,5)</f>
        <v>0</v>
      </c>
      <c r="R196" s="217"/>
      <c r="S196" s="217"/>
      <c r="T196" s="218">
        <v>0.16500000000000001</v>
      </c>
      <c r="U196" s="217">
        <f>ROUND(E196*T196,2)</f>
        <v>0.17</v>
      </c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 t="s">
        <v>118</v>
      </c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08">
        <v>121</v>
      </c>
      <c r="B197" s="214" t="s">
        <v>410</v>
      </c>
      <c r="C197" s="259" t="s">
        <v>411</v>
      </c>
      <c r="D197" s="216" t="s">
        <v>168</v>
      </c>
      <c r="E197" s="223">
        <v>2</v>
      </c>
      <c r="F197" s="226">
        <f>H197+J197</f>
        <v>0</v>
      </c>
      <c r="G197" s="227">
        <f>ROUND(E197*F197,2)</f>
        <v>0</v>
      </c>
      <c r="H197" s="227"/>
      <c r="I197" s="227">
        <f>ROUND(E197*H197,2)</f>
        <v>0</v>
      </c>
      <c r="J197" s="227"/>
      <c r="K197" s="227">
        <f>ROUND(E197*J197,2)</f>
        <v>0</v>
      </c>
      <c r="L197" s="227">
        <v>21</v>
      </c>
      <c r="M197" s="227">
        <f>G197*(1+L197/100)</f>
        <v>0</v>
      </c>
      <c r="N197" s="217">
        <v>7.2999999999999996E-4</v>
      </c>
      <c r="O197" s="217">
        <f>ROUND(E197*N197,5)</f>
        <v>1.4599999999999999E-3</v>
      </c>
      <c r="P197" s="217">
        <v>0</v>
      </c>
      <c r="Q197" s="217">
        <f>ROUND(E197*P197,5)</f>
        <v>0</v>
      </c>
      <c r="R197" s="217"/>
      <c r="S197" s="217"/>
      <c r="T197" s="218">
        <v>0.32100000000000001</v>
      </c>
      <c r="U197" s="217">
        <f>ROUND(E197*T197,2)</f>
        <v>0.64</v>
      </c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 t="s">
        <v>118</v>
      </c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08">
        <v>122</v>
      </c>
      <c r="B198" s="214" t="s">
        <v>412</v>
      </c>
      <c r="C198" s="259" t="s">
        <v>413</v>
      </c>
      <c r="D198" s="216" t="s">
        <v>168</v>
      </c>
      <c r="E198" s="223">
        <v>2</v>
      </c>
      <c r="F198" s="226">
        <f>H198+J198</f>
        <v>0</v>
      </c>
      <c r="G198" s="227">
        <f>ROUND(E198*F198,2)</f>
        <v>0</v>
      </c>
      <c r="H198" s="227"/>
      <c r="I198" s="227">
        <f>ROUND(E198*H198,2)</f>
        <v>0</v>
      </c>
      <c r="J198" s="227"/>
      <c r="K198" s="227">
        <f>ROUND(E198*J198,2)</f>
        <v>0</v>
      </c>
      <c r="L198" s="227">
        <v>21</v>
      </c>
      <c r="M198" s="227">
        <f>G198*(1+L198/100)</f>
        <v>0</v>
      </c>
      <c r="N198" s="217">
        <v>2.97E-3</v>
      </c>
      <c r="O198" s="217">
        <f>ROUND(E198*N198,5)</f>
        <v>5.94E-3</v>
      </c>
      <c r="P198" s="217">
        <v>0</v>
      </c>
      <c r="Q198" s="217">
        <f>ROUND(E198*P198,5)</f>
        <v>0</v>
      </c>
      <c r="R198" s="217"/>
      <c r="S198" s="217"/>
      <c r="T198" s="218">
        <v>0.433</v>
      </c>
      <c r="U198" s="217">
        <f>ROUND(E198*T198,2)</f>
        <v>0.87</v>
      </c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 t="s">
        <v>118</v>
      </c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">
      <c r="A199" s="208">
        <v>123</v>
      </c>
      <c r="B199" s="214" t="s">
        <v>414</v>
      </c>
      <c r="C199" s="259" t="s">
        <v>415</v>
      </c>
      <c r="D199" s="216" t="s">
        <v>168</v>
      </c>
      <c r="E199" s="223">
        <v>1</v>
      </c>
      <c r="F199" s="226">
        <f>H199+J199</f>
        <v>0</v>
      </c>
      <c r="G199" s="227">
        <f>ROUND(E199*F199,2)</f>
        <v>0</v>
      </c>
      <c r="H199" s="227"/>
      <c r="I199" s="227">
        <f>ROUND(E199*H199,2)</f>
        <v>0</v>
      </c>
      <c r="J199" s="227"/>
      <c r="K199" s="227">
        <f>ROUND(E199*J199,2)</f>
        <v>0</v>
      </c>
      <c r="L199" s="227">
        <v>21</v>
      </c>
      <c r="M199" s="227">
        <f>G199*(1+L199/100)</f>
        <v>0</v>
      </c>
      <c r="N199" s="217">
        <v>1.6000000000000001E-3</v>
      </c>
      <c r="O199" s="217">
        <f>ROUND(E199*N199,5)</f>
        <v>1.6000000000000001E-3</v>
      </c>
      <c r="P199" s="217">
        <v>0</v>
      </c>
      <c r="Q199" s="217">
        <f>ROUND(E199*P199,5)</f>
        <v>0</v>
      </c>
      <c r="R199" s="217"/>
      <c r="S199" s="217"/>
      <c r="T199" s="218">
        <v>0.65</v>
      </c>
      <c r="U199" s="217">
        <f>ROUND(E199*T199,2)</f>
        <v>0.65</v>
      </c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 t="s">
        <v>118</v>
      </c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">
      <c r="A200" s="208">
        <v>124</v>
      </c>
      <c r="B200" s="214" t="s">
        <v>416</v>
      </c>
      <c r="C200" s="259" t="s">
        <v>417</v>
      </c>
      <c r="D200" s="216" t="s">
        <v>168</v>
      </c>
      <c r="E200" s="223">
        <v>1</v>
      </c>
      <c r="F200" s="226">
        <f>H200+J200</f>
        <v>0</v>
      </c>
      <c r="G200" s="227">
        <f>ROUND(E200*F200,2)</f>
        <v>0</v>
      </c>
      <c r="H200" s="227"/>
      <c r="I200" s="227">
        <f>ROUND(E200*H200,2)</f>
        <v>0</v>
      </c>
      <c r="J200" s="227"/>
      <c r="K200" s="227">
        <f>ROUND(E200*J200,2)</f>
        <v>0</v>
      </c>
      <c r="L200" s="227">
        <v>21</v>
      </c>
      <c r="M200" s="227">
        <f>G200*(1+L200/100)</f>
        <v>0</v>
      </c>
      <c r="N200" s="217">
        <v>1.4999999999999999E-2</v>
      </c>
      <c r="O200" s="217">
        <f>ROUND(E200*N200,5)</f>
        <v>1.4999999999999999E-2</v>
      </c>
      <c r="P200" s="217">
        <v>0</v>
      </c>
      <c r="Q200" s="217">
        <f>ROUND(E200*P200,5)</f>
        <v>0</v>
      </c>
      <c r="R200" s="217"/>
      <c r="S200" s="217"/>
      <c r="T200" s="218">
        <v>0</v>
      </c>
      <c r="U200" s="217">
        <f>ROUND(E200*T200,2)</f>
        <v>0</v>
      </c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 t="s">
        <v>250</v>
      </c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">
      <c r="A201" s="208">
        <v>125</v>
      </c>
      <c r="B201" s="214" t="s">
        <v>418</v>
      </c>
      <c r="C201" s="259" t="s">
        <v>419</v>
      </c>
      <c r="D201" s="216" t="s">
        <v>168</v>
      </c>
      <c r="E201" s="223">
        <v>1</v>
      </c>
      <c r="F201" s="226">
        <f>H201+J201</f>
        <v>0</v>
      </c>
      <c r="G201" s="227">
        <f>ROUND(E201*F201,2)</f>
        <v>0</v>
      </c>
      <c r="H201" s="227"/>
      <c r="I201" s="227">
        <f>ROUND(E201*H201,2)</f>
        <v>0</v>
      </c>
      <c r="J201" s="227"/>
      <c r="K201" s="227">
        <f>ROUND(E201*J201,2)</f>
        <v>0</v>
      </c>
      <c r="L201" s="227">
        <v>21</v>
      </c>
      <c r="M201" s="227">
        <f>G201*(1+L201/100)</f>
        <v>0</v>
      </c>
      <c r="N201" s="217">
        <v>0</v>
      </c>
      <c r="O201" s="217">
        <f>ROUND(E201*N201,5)</f>
        <v>0</v>
      </c>
      <c r="P201" s="217">
        <v>0</v>
      </c>
      <c r="Q201" s="217">
        <f>ROUND(E201*P201,5)</f>
        <v>0</v>
      </c>
      <c r="R201" s="217"/>
      <c r="S201" s="217"/>
      <c r="T201" s="218">
        <v>1.6439999999999999</v>
      </c>
      <c r="U201" s="217">
        <f>ROUND(E201*T201,2)</f>
        <v>1.64</v>
      </c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 t="s">
        <v>118</v>
      </c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08">
        <v>126</v>
      </c>
      <c r="B202" s="214" t="s">
        <v>420</v>
      </c>
      <c r="C202" s="259" t="s">
        <v>421</v>
      </c>
      <c r="D202" s="216" t="s">
        <v>168</v>
      </c>
      <c r="E202" s="223">
        <v>5</v>
      </c>
      <c r="F202" s="226">
        <f>H202+J202</f>
        <v>0</v>
      </c>
      <c r="G202" s="227">
        <f>ROUND(E202*F202,2)</f>
        <v>0</v>
      </c>
      <c r="H202" s="227"/>
      <c r="I202" s="227">
        <f>ROUND(E202*H202,2)</f>
        <v>0</v>
      </c>
      <c r="J202" s="227"/>
      <c r="K202" s="227">
        <f>ROUND(E202*J202,2)</f>
        <v>0</v>
      </c>
      <c r="L202" s="227">
        <v>21</v>
      </c>
      <c r="M202" s="227">
        <f>G202*(1+L202/100)</f>
        <v>0</v>
      </c>
      <c r="N202" s="217">
        <v>0</v>
      </c>
      <c r="O202" s="217">
        <f>ROUND(E202*N202,5)</f>
        <v>0</v>
      </c>
      <c r="P202" s="217">
        <v>0</v>
      </c>
      <c r="Q202" s="217">
        <f>ROUND(E202*P202,5)</f>
        <v>0</v>
      </c>
      <c r="R202" s="217"/>
      <c r="S202" s="217"/>
      <c r="T202" s="218">
        <v>0.45</v>
      </c>
      <c r="U202" s="217">
        <f>ROUND(E202*T202,2)</f>
        <v>2.25</v>
      </c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 t="s">
        <v>118</v>
      </c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">
      <c r="A203" s="208">
        <v>127</v>
      </c>
      <c r="B203" s="214" t="s">
        <v>420</v>
      </c>
      <c r="C203" s="259" t="s">
        <v>422</v>
      </c>
      <c r="D203" s="216" t="s">
        <v>168</v>
      </c>
      <c r="E203" s="223">
        <v>1</v>
      </c>
      <c r="F203" s="226">
        <f>H203+J203</f>
        <v>0</v>
      </c>
      <c r="G203" s="227">
        <f>ROUND(E203*F203,2)</f>
        <v>0</v>
      </c>
      <c r="H203" s="227"/>
      <c r="I203" s="227">
        <f>ROUND(E203*H203,2)</f>
        <v>0</v>
      </c>
      <c r="J203" s="227"/>
      <c r="K203" s="227">
        <f>ROUND(E203*J203,2)</f>
        <v>0</v>
      </c>
      <c r="L203" s="227">
        <v>21</v>
      </c>
      <c r="M203" s="227">
        <f>G203*(1+L203/100)</f>
        <v>0</v>
      </c>
      <c r="N203" s="217">
        <v>0</v>
      </c>
      <c r="O203" s="217">
        <f>ROUND(E203*N203,5)</f>
        <v>0</v>
      </c>
      <c r="P203" s="217">
        <v>0</v>
      </c>
      <c r="Q203" s="217">
        <f>ROUND(E203*P203,5)</f>
        <v>0</v>
      </c>
      <c r="R203" s="217"/>
      <c r="S203" s="217"/>
      <c r="T203" s="218">
        <v>0.45</v>
      </c>
      <c r="U203" s="217">
        <f>ROUND(E203*T203,2)</f>
        <v>0.45</v>
      </c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 t="s">
        <v>118</v>
      </c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">
      <c r="A204" s="208">
        <v>128</v>
      </c>
      <c r="B204" s="214" t="s">
        <v>423</v>
      </c>
      <c r="C204" s="259" t="s">
        <v>424</v>
      </c>
      <c r="D204" s="216" t="s">
        <v>168</v>
      </c>
      <c r="E204" s="223">
        <v>1</v>
      </c>
      <c r="F204" s="226">
        <f>H204+J204</f>
        <v>0</v>
      </c>
      <c r="G204" s="227">
        <f>ROUND(E204*F204,2)</f>
        <v>0</v>
      </c>
      <c r="H204" s="227"/>
      <c r="I204" s="227">
        <f>ROUND(E204*H204,2)</f>
        <v>0</v>
      </c>
      <c r="J204" s="227"/>
      <c r="K204" s="227">
        <f>ROUND(E204*J204,2)</f>
        <v>0</v>
      </c>
      <c r="L204" s="227">
        <v>21</v>
      </c>
      <c r="M204" s="227">
        <f>G204*(1+L204/100)</f>
        <v>0</v>
      </c>
      <c r="N204" s="217">
        <v>1.0000000000000001E-5</v>
      </c>
      <c r="O204" s="217">
        <f>ROUND(E204*N204,5)</f>
        <v>1.0000000000000001E-5</v>
      </c>
      <c r="P204" s="217">
        <v>2.0000000000000002E-5</v>
      </c>
      <c r="Q204" s="217">
        <f>ROUND(E204*P204,5)</f>
        <v>2.0000000000000002E-5</v>
      </c>
      <c r="R204" s="217"/>
      <c r="S204" s="217"/>
      <c r="T204" s="218">
        <v>0.185</v>
      </c>
      <c r="U204" s="217">
        <f>ROUND(E204*T204,2)</f>
        <v>0.19</v>
      </c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 t="s">
        <v>118</v>
      </c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">
      <c r="A205" s="208">
        <v>129</v>
      </c>
      <c r="B205" s="214" t="s">
        <v>425</v>
      </c>
      <c r="C205" s="259" t="s">
        <v>426</v>
      </c>
      <c r="D205" s="216" t="s">
        <v>147</v>
      </c>
      <c r="E205" s="223">
        <v>321.05</v>
      </c>
      <c r="F205" s="226">
        <f>H205+J205</f>
        <v>0</v>
      </c>
      <c r="G205" s="227">
        <f>ROUND(E205*F205,2)</f>
        <v>0</v>
      </c>
      <c r="H205" s="227"/>
      <c r="I205" s="227">
        <f>ROUND(E205*H205,2)</f>
        <v>0</v>
      </c>
      <c r="J205" s="227"/>
      <c r="K205" s="227">
        <f>ROUND(E205*J205,2)</f>
        <v>0</v>
      </c>
      <c r="L205" s="227">
        <v>21</v>
      </c>
      <c r="M205" s="227">
        <f>G205*(1+L205/100)</f>
        <v>0</v>
      </c>
      <c r="N205" s="217">
        <v>1.0000000000000001E-5</v>
      </c>
      <c r="O205" s="217">
        <f>ROUND(E205*N205,5)</f>
        <v>3.2100000000000002E-3</v>
      </c>
      <c r="P205" s="217">
        <v>0</v>
      </c>
      <c r="Q205" s="217">
        <f>ROUND(E205*P205,5)</f>
        <v>0</v>
      </c>
      <c r="R205" s="217"/>
      <c r="S205" s="217"/>
      <c r="T205" s="218">
        <v>6.2E-2</v>
      </c>
      <c r="U205" s="217">
        <f>ROUND(E205*T205,2)</f>
        <v>19.91</v>
      </c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 t="s">
        <v>118</v>
      </c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">
      <c r="A206" s="208">
        <v>130</v>
      </c>
      <c r="B206" s="214" t="s">
        <v>427</v>
      </c>
      <c r="C206" s="259" t="s">
        <v>428</v>
      </c>
      <c r="D206" s="216" t="s">
        <v>147</v>
      </c>
      <c r="E206" s="223">
        <v>321.05</v>
      </c>
      <c r="F206" s="226">
        <f>H206+J206</f>
        <v>0</v>
      </c>
      <c r="G206" s="227">
        <f>ROUND(E206*F206,2)</f>
        <v>0</v>
      </c>
      <c r="H206" s="227"/>
      <c r="I206" s="227">
        <f>ROUND(E206*H206,2)</f>
        <v>0</v>
      </c>
      <c r="J206" s="227"/>
      <c r="K206" s="227">
        <f>ROUND(E206*J206,2)</f>
        <v>0</v>
      </c>
      <c r="L206" s="227">
        <v>21</v>
      </c>
      <c r="M206" s="227">
        <f>G206*(1+L206/100)</f>
        <v>0</v>
      </c>
      <c r="N206" s="217">
        <v>0</v>
      </c>
      <c r="O206" s="217">
        <f>ROUND(E206*N206,5)</f>
        <v>0</v>
      </c>
      <c r="P206" s="217">
        <v>0</v>
      </c>
      <c r="Q206" s="217">
        <f>ROUND(E206*P206,5)</f>
        <v>0</v>
      </c>
      <c r="R206" s="217"/>
      <c r="S206" s="217"/>
      <c r="T206" s="218">
        <v>4.2000000000000003E-2</v>
      </c>
      <c r="U206" s="217">
        <f>ROUND(E206*T206,2)</f>
        <v>13.48</v>
      </c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 t="s">
        <v>118</v>
      </c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08">
        <v>131</v>
      </c>
      <c r="B207" s="214" t="s">
        <v>429</v>
      </c>
      <c r="C207" s="259" t="s">
        <v>430</v>
      </c>
      <c r="D207" s="216" t="s">
        <v>147</v>
      </c>
      <c r="E207" s="223">
        <v>0.5</v>
      </c>
      <c r="F207" s="226">
        <f>H207+J207</f>
        <v>0</v>
      </c>
      <c r="G207" s="227">
        <f>ROUND(E207*F207,2)</f>
        <v>0</v>
      </c>
      <c r="H207" s="227"/>
      <c r="I207" s="227">
        <f>ROUND(E207*H207,2)</f>
        <v>0</v>
      </c>
      <c r="J207" s="227"/>
      <c r="K207" s="227">
        <f>ROUND(E207*J207,2)</f>
        <v>0</v>
      </c>
      <c r="L207" s="227">
        <v>21</v>
      </c>
      <c r="M207" s="227">
        <f>G207*(1+L207/100)</f>
        <v>0</v>
      </c>
      <c r="N207" s="217">
        <v>1.65E-3</v>
      </c>
      <c r="O207" s="217">
        <f>ROUND(E207*N207,5)</f>
        <v>8.3000000000000001E-4</v>
      </c>
      <c r="P207" s="217">
        <v>0</v>
      </c>
      <c r="Q207" s="217">
        <f>ROUND(E207*P207,5)</f>
        <v>0</v>
      </c>
      <c r="R207" s="217"/>
      <c r="S207" s="217"/>
      <c r="T207" s="218">
        <v>0</v>
      </c>
      <c r="U207" s="217">
        <f>ROUND(E207*T207,2)</f>
        <v>0</v>
      </c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 t="s">
        <v>250</v>
      </c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">
      <c r="A208" s="208">
        <v>132</v>
      </c>
      <c r="B208" s="214" t="s">
        <v>431</v>
      </c>
      <c r="C208" s="259" t="s">
        <v>432</v>
      </c>
      <c r="D208" s="216" t="s">
        <v>137</v>
      </c>
      <c r="E208" s="223">
        <v>0.44349</v>
      </c>
      <c r="F208" s="226">
        <f>H208+J208</f>
        <v>0</v>
      </c>
      <c r="G208" s="227">
        <f>ROUND(E208*F208,2)</f>
        <v>0</v>
      </c>
      <c r="H208" s="227"/>
      <c r="I208" s="227">
        <f>ROUND(E208*H208,2)</f>
        <v>0</v>
      </c>
      <c r="J208" s="227"/>
      <c r="K208" s="227">
        <f>ROUND(E208*J208,2)</f>
        <v>0</v>
      </c>
      <c r="L208" s="227">
        <v>21</v>
      </c>
      <c r="M208" s="227">
        <f>G208*(1+L208/100)</f>
        <v>0</v>
      </c>
      <c r="N208" s="217">
        <v>0</v>
      </c>
      <c r="O208" s="217">
        <f>ROUND(E208*N208,5)</f>
        <v>0</v>
      </c>
      <c r="P208" s="217">
        <v>0</v>
      </c>
      <c r="Q208" s="217">
        <f>ROUND(E208*P208,5)</f>
        <v>0</v>
      </c>
      <c r="R208" s="217"/>
      <c r="S208" s="217"/>
      <c r="T208" s="218">
        <v>1.327</v>
      </c>
      <c r="U208" s="217">
        <f>ROUND(E208*T208,2)</f>
        <v>0.59</v>
      </c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 t="s">
        <v>118</v>
      </c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x14ac:dyDescent="0.2">
      <c r="A209" s="209" t="s">
        <v>113</v>
      </c>
      <c r="B209" s="215" t="s">
        <v>68</v>
      </c>
      <c r="C209" s="261" t="s">
        <v>69</v>
      </c>
      <c r="D209" s="220"/>
      <c r="E209" s="225"/>
      <c r="F209" s="228"/>
      <c r="G209" s="228">
        <f>SUMIF(AE210:AE238,"&lt;&gt;NOR",G210:G238)</f>
        <v>0</v>
      </c>
      <c r="H209" s="228"/>
      <c r="I209" s="228">
        <f>SUM(I210:I238)</f>
        <v>0</v>
      </c>
      <c r="J209" s="228"/>
      <c r="K209" s="228">
        <f>SUM(K210:K238)</f>
        <v>0</v>
      </c>
      <c r="L209" s="228"/>
      <c r="M209" s="228">
        <f>SUM(M210:M238)</f>
        <v>0</v>
      </c>
      <c r="N209" s="221"/>
      <c r="O209" s="221">
        <f>SUM(O210:O238)</f>
        <v>0.20495000000000002</v>
      </c>
      <c r="P209" s="221"/>
      <c r="Q209" s="221">
        <f>SUM(Q210:Q238)</f>
        <v>0</v>
      </c>
      <c r="R209" s="221"/>
      <c r="S209" s="221"/>
      <c r="T209" s="222"/>
      <c r="U209" s="221">
        <f>SUM(U210:U238)</f>
        <v>29.29</v>
      </c>
      <c r="AE209" t="s">
        <v>114</v>
      </c>
    </row>
    <row r="210" spans="1:60" ht="22.5" outlineLevel="1" x14ac:dyDescent="0.2">
      <c r="A210" s="208">
        <v>133</v>
      </c>
      <c r="B210" s="214" t="s">
        <v>433</v>
      </c>
      <c r="C210" s="259" t="s">
        <v>434</v>
      </c>
      <c r="D210" s="216" t="s">
        <v>380</v>
      </c>
      <c r="E210" s="223">
        <v>5</v>
      </c>
      <c r="F210" s="226">
        <f>H210+J210</f>
        <v>0</v>
      </c>
      <c r="G210" s="227">
        <f>ROUND(E210*F210,2)</f>
        <v>0</v>
      </c>
      <c r="H210" s="227"/>
      <c r="I210" s="227">
        <f>ROUND(E210*H210,2)</f>
        <v>0</v>
      </c>
      <c r="J210" s="227"/>
      <c r="K210" s="227">
        <f>ROUND(E210*J210,2)</f>
        <v>0</v>
      </c>
      <c r="L210" s="227">
        <v>21</v>
      </c>
      <c r="M210" s="227">
        <f>G210*(1+L210/100)</f>
        <v>0</v>
      </c>
      <c r="N210" s="217">
        <v>1.421E-2</v>
      </c>
      <c r="O210" s="217">
        <f>ROUND(E210*N210,5)</f>
        <v>7.1050000000000002E-2</v>
      </c>
      <c r="P210" s="217">
        <v>0</v>
      </c>
      <c r="Q210" s="217">
        <f>ROUND(E210*P210,5)</f>
        <v>0</v>
      </c>
      <c r="R210" s="217"/>
      <c r="S210" s="217"/>
      <c r="T210" s="218">
        <v>1.1890000000000001</v>
      </c>
      <c r="U210" s="217">
        <f>ROUND(E210*T210,2)</f>
        <v>5.95</v>
      </c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 t="s">
        <v>118</v>
      </c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">
      <c r="A211" s="208">
        <v>134</v>
      </c>
      <c r="B211" s="214" t="s">
        <v>435</v>
      </c>
      <c r="C211" s="259" t="s">
        <v>436</v>
      </c>
      <c r="D211" s="216" t="s">
        <v>380</v>
      </c>
      <c r="E211" s="223">
        <v>2</v>
      </c>
      <c r="F211" s="226">
        <f>H211+J211</f>
        <v>0</v>
      </c>
      <c r="G211" s="227">
        <f>ROUND(E211*F211,2)</f>
        <v>0</v>
      </c>
      <c r="H211" s="227"/>
      <c r="I211" s="227">
        <f>ROUND(E211*H211,2)</f>
        <v>0</v>
      </c>
      <c r="J211" s="227"/>
      <c r="K211" s="227">
        <f>ROUND(E211*J211,2)</f>
        <v>0</v>
      </c>
      <c r="L211" s="227">
        <v>21</v>
      </c>
      <c r="M211" s="227">
        <f>G211*(1+L211/100)</f>
        <v>0</v>
      </c>
      <c r="N211" s="217">
        <v>1.772E-2</v>
      </c>
      <c r="O211" s="217">
        <f>ROUND(E211*N211,5)</f>
        <v>3.5439999999999999E-2</v>
      </c>
      <c r="P211" s="217">
        <v>0</v>
      </c>
      <c r="Q211" s="217">
        <f>ROUND(E211*P211,5)</f>
        <v>0</v>
      </c>
      <c r="R211" s="217"/>
      <c r="S211" s="217"/>
      <c r="T211" s="218">
        <v>0.97299999999999998</v>
      </c>
      <c r="U211" s="217">
        <f>ROUND(E211*T211,2)</f>
        <v>1.95</v>
      </c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 t="s">
        <v>118</v>
      </c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ht="22.5" outlineLevel="1" x14ac:dyDescent="0.2">
      <c r="A212" s="208">
        <v>135</v>
      </c>
      <c r="B212" s="214" t="s">
        <v>437</v>
      </c>
      <c r="C212" s="259" t="s">
        <v>438</v>
      </c>
      <c r="D212" s="216" t="s">
        <v>380</v>
      </c>
      <c r="E212" s="223">
        <v>2</v>
      </c>
      <c r="F212" s="226">
        <f>H212+J212</f>
        <v>0</v>
      </c>
      <c r="G212" s="227">
        <f>ROUND(E212*F212,2)</f>
        <v>0</v>
      </c>
      <c r="H212" s="227"/>
      <c r="I212" s="227">
        <f>ROUND(E212*H212,2)</f>
        <v>0</v>
      </c>
      <c r="J212" s="227"/>
      <c r="K212" s="227">
        <f>ROUND(E212*J212,2)</f>
        <v>0</v>
      </c>
      <c r="L212" s="227">
        <v>21</v>
      </c>
      <c r="M212" s="227">
        <f>G212*(1+L212/100)</f>
        <v>0</v>
      </c>
      <c r="N212" s="217">
        <v>8.9999999999999993E-3</v>
      </c>
      <c r="O212" s="217">
        <f>ROUND(E212*N212,5)</f>
        <v>1.7999999999999999E-2</v>
      </c>
      <c r="P212" s="217">
        <v>0</v>
      </c>
      <c r="Q212" s="217">
        <f>ROUND(E212*P212,5)</f>
        <v>0</v>
      </c>
      <c r="R212" s="217"/>
      <c r="S212" s="217"/>
      <c r="T212" s="218">
        <v>1.77</v>
      </c>
      <c r="U212" s="217">
        <f>ROUND(E212*T212,2)</f>
        <v>3.54</v>
      </c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 t="s">
        <v>118</v>
      </c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">
      <c r="A213" s="208">
        <v>136</v>
      </c>
      <c r="B213" s="214" t="s">
        <v>439</v>
      </c>
      <c r="C213" s="259" t="s">
        <v>440</v>
      </c>
      <c r="D213" s="216" t="s">
        <v>168</v>
      </c>
      <c r="E213" s="223">
        <v>1</v>
      </c>
      <c r="F213" s="226">
        <f>H213+J213</f>
        <v>0</v>
      </c>
      <c r="G213" s="227">
        <f>ROUND(E213*F213,2)</f>
        <v>0</v>
      </c>
      <c r="H213" s="227"/>
      <c r="I213" s="227">
        <f>ROUND(E213*H213,2)</f>
        <v>0</v>
      </c>
      <c r="J213" s="227"/>
      <c r="K213" s="227">
        <f>ROUND(E213*J213,2)</f>
        <v>0</v>
      </c>
      <c r="L213" s="227">
        <v>21</v>
      </c>
      <c r="M213" s="227">
        <f>G213*(1+L213/100)</f>
        <v>0</v>
      </c>
      <c r="N213" s="217">
        <v>4.4999999999999997E-3</v>
      </c>
      <c r="O213" s="217">
        <f>ROUND(E213*N213,5)</f>
        <v>4.4999999999999997E-3</v>
      </c>
      <c r="P213" s="217">
        <v>0</v>
      </c>
      <c r="Q213" s="217">
        <f>ROUND(E213*P213,5)</f>
        <v>0</v>
      </c>
      <c r="R213" s="217"/>
      <c r="S213" s="217"/>
      <c r="T213" s="218">
        <v>0</v>
      </c>
      <c r="U213" s="217">
        <f>ROUND(E213*T213,2)</f>
        <v>0</v>
      </c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 t="s">
        <v>250</v>
      </c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">
      <c r="A214" s="208">
        <v>137</v>
      </c>
      <c r="B214" s="214" t="s">
        <v>441</v>
      </c>
      <c r="C214" s="259" t="s">
        <v>442</v>
      </c>
      <c r="D214" s="216" t="s">
        <v>168</v>
      </c>
      <c r="E214" s="223">
        <v>1</v>
      </c>
      <c r="F214" s="226">
        <f>H214+J214</f>
        <v>0</v>
      </c>
      <c r="G214" s="227">
        <f>ROUND(E214*F214,2)</f>
        <v>0</v>
      </c>
      <c r="H214" s="227"/>
      <c r="I214" s="227">
        <f>ROUND(E214*H214,2)</f>
        <v>0</v>
      </c>
      <c r="J214" s="227"/>
      <c r="K214" s="227">
        <f>ROUND(E214*J214,2)</f>
        <v>0</v>
      </c>
      <c r="L214" s="227">
        <v>21</v>
      </c>
      <c r="M214" s="227">
        <f>G214*(1+L214/100)</f>
        <v>0</v>
      </c>
      <c r="N214" s="217">
        <v>2.2000000000000001E-4</v>
      </c>
      <c r="O214" s="217">
        <f>ROUND(E214*N214,5)</f>
        <v>2.2000000000000001E-4</v>
      </c>
      <c r="P214" s="217">
        <v>0</v>
      </c>
      <c r="Q214" s="217">
        <f>ROUND(E214*P214,5)</f>
        <v>0</v>
      </c>
      <c r="R214" s="217"/>
      <c r="S214" s="217"/>
      <c r="T214" s="218">
        <v>0.246</v>
      </c>
      <c r="U214" s="217">
        <f>ROUND(E214*T214,2)</f>
        <v>0.25</v>
      </c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 t="s">
        <v>118</v>
      </c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">
      <c r="A215" s="208">
        <v>138</v>
      </c>
      <c r="B215" s="214" t="s">
        <v>443</v>
      </c>
      <c r="C215" s="259" t="s">
        <v>444</v>
      </c>
      <c r="D215" s="216" t="s">
        <v>380</v>
      </c>
      <c r="E215" s="223">
        <v>1</v>
      </c>
      <c r="F215" s="226">
        <f>H215+J215</f>
        <v>0</v>
      </c>
      <c r="G215" s="227">
        <f>ROUND(E215*F215,2)</f>
        <v>0</v>
      </c>
      <c r="H215" s="227"/>
      <c r="I215" s="227">
        <f>ROUND(E215*H215,2)</f>
        <v>0</v>
      </c>
      <c r="J215" s="227"/>
      <c r="K215" s="227">
        <f>ROUND(E215*J215,2)</f>
        <v>0</v>
      </c>
      <c r="L215" s="227">
        <v>21</v>
      </c>
      <c r="M215" s="227">
        <f>G215*(1+L215/100)</f>
        <v>0</v>
      </c>
      <c r="N215" s="217">
        <v>7.2000000000000005E-4</v>
      </c>
      <c r="O215" s="217">
        <f>ROUND(E215*N215,5)</f>
        <v>7.2000000000000005E-4</v>
      </c>
      <c r="P215" s="217">
        <v>0</v>
      </c>
      <c r="Q215" s="217">
        <f>ROUND(E215*P215,5)</f>
        <v>0</v>
      </c>
      <c r="R215" s="217"/>
      <c r="S215" s="217"/>
      <c r="T215" s="218">
        <v>0.50600000000000001</v>
      </c>
      <c r="U215" s="217">
        <f>ROUND(E215*T215,2)</f>
        <v>0.51</v>
      </c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 t="s">
        <v>118</v>
      </c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ht="22.5" outlineLevel="1" x14ac:dyDescent="0.2">
      <c r="A216" s="208">
        <v>139</v>
      </c>
      <c r="B216" s="214" t="s">
        <v>445</v>
      </c>
      <c r="C216" s="259" t="s">
        <v>446</v>
      </c>
      <c r="D216" s="216" t="s">
        <v>380</v>
      </c>
      <c r="E216" s="223">
        <v>1</v>
      </c>
      <c r="F216" s="226">
        <f>H216+J216</f>
        <v>0</v>
      </c>
      <c r="G216" s="227">
        <f>ROUND(E216*F216,2)</f>
        <v>0</v>
      </c>
      <c r="H216" s="227"/>
      <c r="I216" s="227">
        <f>ROUND(E216*H216,2)</f>
        <v>0</v>
      </c>
      <c r="J216" s="227"/>
      <c r="K216" s="227">
        <f>ROUND(E216*J216,2)</f>
        <v>0</v>
      </c>
      <c r="L216" s="227">
        <v>21</v>
      </c>
      <c r="M216" s="227">
        <f>G216*(1+L216/100)</f>
        <v>0</v>
      </c>
      <c r="N216" s="217">
        <v>0</v>
      </c>
      <c r="O216" s="217">
        <f>ROUND(E216*N216,5)</f>
        <v>0</v>
      </c>
      <c r="P216" s="217">
        <v>0</v>
      </c>
      <c r="Q216" s="217">
        <f>ROUND(E216*P216,5)</f>
        <v>0</v>
      </c>
      <c r="R216" s="217"/>
      <c r="S216" s="217"/>
      <c r="T216" s="218">
        <v>0</v>
      </c>
      <c r="U216" s="217">
        <f>ROUND(E216*T216,2)</f>
        <v>0</v>
      </c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 t="s">
        <v>118</v>
      </c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">
      <c r="A217" s="208">
        <v>140</v>
      </c>
      <c r="B217" s="214" t="s">
        <v>447</v>
      </c>
      <c r="C217" s="259" t="s">
        <v>448</v>
      </c>
      <c r="D217" s="216" t="s">
        <v>380</v>
      </c>
      <c r="E217" s="223">
        <v>1</v>
      </c>
      <c r="F217" s="226">
        <f>H217+J217</f>
        <v>0</v>
      </c>
      <c r="G217" s="227">
        <f>ROUND(E217*F217,2)</f>
        <v>0</v>
      </c>
      <c r="H217" s="227"/>
      <c r="I217" s="227">
        <f>ROUND(E217*H217,2)</f>
        <v>0</v>
      </c>
      <c r="J217" s="227"/>
      <c r="K217" s="227">
        <f>ROUND(E217*J217,2)</f>
        <v>0</v>
      </c>
      <c r="L217" s="227">
        <v>21</v>
      </c>
      <c r="M217" s="227">
        <f>G217*(1+L217/100)</f>
        <v>0</v>
      </c>
      <c r="N217" s="217">
        <v>4.0000000000000002E-4</v>
      </c>
      <c r="O217" s="217">
        <f>ROUND(E217*N217,5)</f>
        <v>4.0000000000000002E-4</v>
      </c>
      <c r="P217" s="217">
        <v>0</v>
      </c>
      <c r="Q217" s="217">
        <f>ROUND(E217*P217,5)</f>
        <v>0</v>
      </c>
      <c r="R217" s="217"/>
      <c r="S217" s="217"/>
      <c r="T217" s="218">
        <v>0.99199999999999999</v>
      </c>
      <c r="U217" s="217">
        <f>ROUND(E217*T217,2)</f>
        <v>0.99</v>
      </c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 t="s">
        <v>118</v>
      </c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ht="22.5" outlineLevel="1" x14ac:dyDescent="0.2">
      <c r="A218" s="208">
        <v>141</v>
      </c>
      <c r="B218" s="214" t="s">
        <v>449</v>
      </c>
      <c r="C218" s="259" t="s">
        <v>450</v>
      </c>
      <c r="D218" s="216" t="s">
        <v>380</v>
      </c>
      <c r="E218" s="223">
        <v>1</v>
      </c>
      <c r="F218" s="226">
        <f>H218+J218</f>
        <v>0</v>
      </c>
      <c r="G218" s="227">
        <f>ROUND(E218*F218,2)</f>
        <v>0</v>
      </c>
      <c r="H218" s="227"/>
      <c r="I218" s="227">
        <f>ROUND(E218*H218,2)</f>
        <v>0</v>
      </c>
      <c r="J218" s="227"/>
      <c r="K218" s="227">
        <f>ROUND(E218*J218,2)</f>
        <v>0</v>
      </c>
      <c r="L218" s="227">
        <v>21</v>
      </c>
      <c r="M218" s="227">
        <f>G218*(1+L218/100)</f>
        <v>0</v>
      </c>
      <c r="N218" s="217">
        <v>0</v>
      </c>
      <c r="O218" s="217">
        <f>ROUND(E218*N218,5)</f>
        <v>0</v>
      </c>
      <c r="P218" s="217">
        <v>0</v>
      </c>
      <c r="Q218" s="217">
        <f>ROUND(E218*P218,5)</f>
        <v>0</v>
      </c>
      <c r="R218" s="217"/>
      <c r="S218" s="217"/>
      <c r="T218" s="218">
        <v>0</v>
      </c>
      <c r="U218" s="217">
        <f>ROUND(E218*T218,2)</f>
        <v>0</v>
      </c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 t="s">
        <v>118</v>
      </c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">
      <c r="A219" s="208">
        <v>142</v>
      </c>
      <c r="B219" s="214" t="s">
        <v>451</v>
      </c>
      <c r="C219" s="259" t="s">
        <v>452</v>
      </c>
      <c r="D219" s="216" t="s">
        <v>380</v>
      </c>
      <c r="E219" s="223">
        <v>1</v>
      </c>
      <c r="F219" s="226">
        <f>H219+J219</f>
        <v>0</v>
      </c>
      <c r="G219" s="227">
        <f>ROUND(E219*F219,2)</f>
        <v>0</v>
      </c>
      <c r="H219" s="227"/>
      <c r="I219" s="227">
        <f>ROUND(E219*H219,2)</f>
        <v>0</v>
      </c>
      <c r="J219" s="227"/>
      <c r="K219" s="227">
        <f>ROUND(E219*J219,2)</f>
        <v>0</v>
      </c>
      <c r="L219" s="227">
        <v>21</v>
      </c>
      <c r="M219" s="227">
        <f>G219*(1+L219/100)</f>
        <v>0</v>
      </c>
      <c r="N219" s="217">
        <v>1.41E-3</v>
      </c>
      <c r="O219" s="217">
        <f>ROUND(E219*N219,5)</f>
        <v>1.41E-3</v>
      </c>
      <c r="P219" s="217">
        <v>0</v>
      </c>
      <c r="Q219" s="217">
        <f>ROUND(E219*P219,5)</f>
        <v>0</v>
      </c>
      <c r="R219" s="217"/>
      <c r="S219" s="217"/>
      <c r="T219" s="218">
        <v>1.575</v>
      </c>
      <c r="U219" s="217">
        <f>ROUND(E219*T219,2)</f>
        <v>1.58</v>
      </c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 t="s">
        <v>118</v>
      </c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">
      <c r="A220" s="208">
        <v>143</v>
      </c>
      <c r="B220" s="214" t="s">
        <v>453</v>
      </c>
      <c r="C220" s="259" t="s">
        <v>454</v>
      </c>
      <c r="D220" s="216" t="s">
        <v>168</v>
      </c>
      <c r="E220" s="223">
        <v>1</v>
      </c>
      <c r="F220" s="226">
        <f>H220+J220</f>
        <v>0</v>
      </c>
      <c r="G220" s="227">
        <f>ROUND(E220*F220,2)</f>
        <v>0</v>
      </c>
      <c r="H220" s="227"/>
      <c r="I220" s="227">
        <f>ROUND(E220*H220,2)</f>
        <v>0</v>
      </c>
      <c r="J220" s="227"/>
      <c r="K220" s="227">
        <f>ROUND(E220*J220,2)</f>
        <v>0</v>
      </c>
      <c r="L220" s="227">
        <v>21</v>
      </c>
      <c r="M220" s="227">
        <f>G220*(1+L220/100)</f>
        <v>0</v>
      </c>
      <c r="N220" s="217">
        <v>1.0999999999999999E-2</v>
      </c>
      <c r="O220" s="217">
        <f>ROUND(E220*N220,5)</f>
        <v>1.0999999999999999E-2</v>
      </c>
      <c r="P220" s="217">
        <v>0</v>
      </c>
      <c r="Q220" s="217">
        <f>ROUND(E220*P220,5)</f>
        <v>0</v>
      </c>
      <c r="R220" s="217"/>
      <c r="S220" s="217"/>
      <c r="T220" s="218">
        <v>0</v>
      </c>
      <c r="U220" s="217">
        <f>ROUND(E220*T220,2)</f>
        <v>0</v>
      </c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 t="s">
        <v>250</v>
      </c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">
      <c r="A221" s="208">
        <v>144</v>
      </c>
      <c r="B221" s="214" t="s">
        <v>455</v>
      </c>
      <c r="C221" s="259" t="s">
        <v>456</v>
      </c>
      <c r="D221" s="216" t="s">
        <v>168</v>
      </c>
      <c r="E221" s="223">
        <v>1</v>
      </c>
      <c r="F221" s="226">
        <f>H221+J221</f>
        <v>0</v>
      </c>
      <c r="G221" s="227">
        <f>ROUND(E221*F221,2)</f>
        <v>0</v>
      </c>
      <c r="H221" s="227"/>
      <c r="I221" s="227">
        <f>ROUND(E221*H221,2)</f>
        <v>0</v>
      </c>
      <c r="J221" s="227"/>
      <c r="K221" s="227">
        <f>ROUND(E221*J221,2)</f>
        <v>0</v>
      </c>
      <c r="L221" s="227">
        <v>21</v>
      </c>
      <c r="M221" s="227">
        <f>G221*(1+L221/100)</f>
        <v>0</v>
      </c>
      <c r="N221" s="217">
        <v>2.5000000000000001E-4</v>
      </c>
      <c r="O221" s="217">
        <f>ROUND(E221*N221,5)</f>
        <v>2.5000000000000001E-4</v>
      </c>
      <c r="P221" s="217">
        <v>0</v>
      </c>
      <c r="Q221" s="217">
        <f>ROUND(E221*P221,5)</f>
        <v>0</v>
      </c>
      <c r="R221" s="217"/>
      <c r="S221" s="217"/>
      <c r="T221" s="218">
        <v>0</v>
      </c>
      <c r="U221" s="217">
        <f>ROUND(E221*T221,2)</f>
        <v>0</v>
      </c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 t="s">
        <v>250</v>
      </c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">
      <c r="A222" s="208">
        <v>145</v>
      </c>
      <c r="B222" s="214" t="s">
        <v>457</v>
      </c>
      <c r="C222" s="259" t="s">
        <v>458</v>
      </c>
      <c r="D222" s="216" t="s">
        <v>168</v>
      </c>
      <c r="E222" s="223">
        <v>1</v>
      </c>
      <c r="F222" s="226">
        <f>H222+J222</f>
        <v>0</v>
      </c>
      <c r="G222" s="227">
        <f>ROUND(E222*F222,2)</f>
        <v>0</v>
      </c>
      <c r="H222" s="227"/>
      <c r="I222" s="227">
        <f>ROUND(E222*H222,2)</f>
        <v>0</v>
      </c>
      <c r="J222" s="227"/>
      <c r="K222" s="227">
        <f>ROUND(E222*J222,2)</f>
        <v>0</v>
      </c>
      <c r="L222" s="227">
        <v>21</v>
      </c>
      <c r="M222" s="227">
        <f>G222*(1+L222/100)</f>
        <v>0</v>
      </c>
      <c r="N222" s="217">
        <v>0.01</v>
      </c>
      <c r="O222" s="217">
        <f>ROUND(E222*N222,5)</f>
        <v>0.01</v>
      </c>
      <c r="P222" s="217">
        <v>0</v>
      </c>
      <c r="Q222" s="217">
        <f>ROUND(E222*P222,5)</f>
        <v>0</v>
      </c>
      <c r="R222" s="217"/>
      <c r="S222" s="217"/>
      <c r="T222" s="218">
        <v>0</v>
      </c>
      <c r="U222" s="217">
        <f>ROUND(E222*T222,2)</f>
        <v>0</v>
      </c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 t="s">
        <v>250</v>
      </c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">
      <c r="A223" s="208">
        <v>146</v>
      </c>
      <c r="B223" s="214" t="s">
        <v>459</v>
      </c>
      <c r="C223" s="259" t="s">
        <v>460</v>
      </c>
      <c r="D223" s="216" t="s">
        <v>380</v>
      </c>
      <c r="E223" s="223">
        <v>1</v>
      </c>
      <c r="F223" s="226">
        <f>H223+J223</f>
        <v>0</v>
      </c>
      <c r="G223" s="227">
        <f>ROUND(E223*F223,2)</f>
        <v>0</v>
      </c>
      <c r="H223" s="227"/>
      <c r="I223" s="227">
        <f>ROUND(E223*H223,2)</f>
        <v>0</v>
      </c>
      <c r="J223" s="227"/>
      <c r="K223" s="227">
        <f>ROUND(E223*J223,2)</f>
        <v>0</v>
      </c>
      <c r="L223" s="227">
        <v>21</v>
      </c>
      <c r="M223" s="227">
        <f>G223*(1+L223/100)</f>
        <v>0</v>
      </c>
      <c r="N223" s="217">
        <v>1.7000000000000001E-4</v>
      </c>
      <c r="O223" s="217">
        <f>ROUND(E223*N223,5)</f>
        <v>1.7000000000000001E-4</v>
      </c>
      <c r="P223" s="217">
        <v>0</v>
      </c>
      <c r="Q223" s="217">
        <f>ROUND(E223*P223,5)</f>
        <v>0</v>
      </c>
      <c r="R223" s="217"/>
      <c r="S223" s="217"/>
      <c r="T223" s="218">
        <v>2.9</v>
      </c>
      <c r="U223" s="217">
        <f>ROUND(E223*T223,2)</f>
        <v>2.9</v>
      </c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 t="s">
        <v>118</v>
      </c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ht="22.5" outlineLevel="1" x14ac:dyDescent="0.2">
      <c r="A224" s="208">
        <v>147</v>
      </c>
      <c r="B224" s="214" t="s">
        <v>461</v>
      </c>
      <c r="C224" s="259" t="s">
        <v>462</v>
      </c>
      <c r="D224" s="216" t="s">
        <v>380</v>
      </c>
      <c r="E224" s="223">
        <v>2</v>
      </c>
      <c r="F224" s="226">
        <f>H224+J224</f>
        <v>0</v>
      </c>
      <c r="G224" s="227">
        <f>ROUND(E224*F224,2)</f>
        <v>0</v>
      </c>
      <c r="H224" s="227"/>
      <c r="I224" s="227">
        <f>ROUND(E224*H224,2)</f>
        <v>0</v>
      </c>
      <c r="J224" s="227"/>
      <c r="K224" s="227">
        <f>ROUND(E224*J224,2)</f>
        <v>0</v>
      </c>
      <c r="L224" s="227">
        <v>21</v>
      </c>
      <c r="M224" s="227">
        <f>G224*(1+L224/100)</f>
        <v>0</v>
      </c>
      <c r="N224" s="217">
        <v>1.444E-2</v>
      </c>
      <c r="O224" s="217">
        <f>ROUND(E224*N224,5)</f>
        <v>2.8879999999999999E-2</v>
      </c>
      <c r="P224" s="217">
        <v>0</v>
      </c>
      <c r="Q224" s="217">
        <f>ROUND(E224*P224,5)</f>
        <v>0</v>
      </c>
      <c r="R224" s="217"/>
      <c r="S224" s="217"/>
      <c r="T224" s="218">
        <v>1.25</v>
      </c>
      <c r="U224" s="217">
        <f>ROUND(E224*T224,2)</f>
        <v>2.5</v>
      </c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 t="s">
        <v>118</v>
      </c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ht="22.5" outlineLevel="1" x14ac:dyDescent="0.2">
      <c r="A225" s="208">
        <v>148</v>
      </c>
      <c r="B225" s="214" t="s">
        <v>463</v>
      </c>
      <c r="C225" s="259" t="s">
        <v>464</v>
      </c>
      <c r="D225" s="216" t="s">
        <v>168</v>
      </c>
      <c r="E225" s="223">
        <v>6</v>
      </c>
      <c r="F225" s="226">
        <f>H225+J225</f>
        <v>0</v>
      </c>
      <c r="G225" s="227">
        <f>ROUND(E225*F225,2)</f>
        <v>0</v>
      </c>
      <c r="H225" s="227"/>
      <c r="I225" s="227">
        <f>ROUND(E225*H225,2)</f>
        <v>0</v>
      </c>
      <c r="J225" s="227"/>
      <c r="K225" s="227">
        <f>ROUND(E225*J225,2)</f>
        <v>0</v>
      </c>
      <c r="L225" s="227">
        <v>21</v>
      </c>
      <c r="M225" s="227">
        <f>G225*(1+L225/100)</f>
        <v>0</v>
      </c>
      <c r="N225" s="217">
        <v>8.4999999999999995E-4</v>
      </c>
      <c r="O225" s="217">
        <f>ROUND(E225*N225,5)</f>
        <v>5.1000000000000004E-3</v>
      </c>
      <c r="P225" s="217">
        <v>0</v>
      </c>
      <c r="Q225" s="217">
        <f>ROUND(E225*P225,5)</f>
        <v>0</v>
      </c>
      <c r="R225" s="217"/>
      <c r="S225" s="217"/>
      <c r="T225" s="218">
        <v>0.44500000000000001</v>
      </c>
      <c r="U225" s="217">
        <f>ROUND(E225*T225,2)</f>
        <v>2.67</v>
      </c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 t="s">
        <v>118</v>
      </c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ht="22.5" outlineLevel="1" x14ac:dyDescent="0.2">
      <c r="A226" s="208">
        <v>149</v>
      </c>
      <c r="B226" s="214" t="s">
        <v>463</v>
      </c>
      <c r="C226" s="259" t="s">
        <v>465</v>
      </c>
      <c r="D226" s="216" t="s">
        <v>168</v>
      </c>
      <c r="E226" s="223">
        <v>1</v>
      </c>
      <c r="F226" s="226">
        <f>H226+J226</f>
        <v>0</v>
      </c>
      <c r="G226" s="227">
        <f>ROUND(E226*F226,2)</f>
        <v>0</v>
      </c>
      <c r="H226" s="227"/>
      <c r="I226" s="227">
        <f>ROUND(E226*H226,2)</f>
        <v>0</v>
      </c>
      <c r="J226" s="227"/>
      <c r="K226" s="227">
        <f>ROUND(E226*J226,2)</f>
        <v>0</v>
      </c>
      <c r="L226" s="227">
        <v>21</v>
      </c>
      <c r="M226" s="227">
        <f>G226*(1+L226/100)</f>
        <v>0</v>
      </c>
      <c r="N226" s="217">
        <v>8.4999999999999995E-4</v>
      </c>
      <c r="O226" s="217">
        <f>ROUND(E226*N226,5)</f>
        <v>8.4999999999999995E-4</v>
      </c>
      <c r="P226" s="217">
        <v>0</v>
      </c>
      <c r="Q226" s="217">
        <f>ROUND(E226*P226,5)</f>
        <v>0</v>
      </c>
      <c r="R226" s="217"/>
      <c r="S226" s="217"/>
      <c r="T226" s="218">
        <v>0.44500000000000001</v>
      </c>
      <c r="U226" s="217">
        <f>ROUND(E226*T226,2)</f>
        <v>0.45</v>
      </c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 t="s">
        <v>118</v>
      </c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ht="22.5" outlineLevel="1" x14ac:dyDescent="0.2">
      <c r="A227" s="208">
        <v>150</v>
      </c>
      <c r="B227" s="214" t="s">
        <v>466</v>
      </c>
      <c r="C227" s="259" t="s">
        <v>467</v>
      </c>
      <c r="D227" s="216" t="s">
        <v>168</v>
      </c>
      <c r="E227" s="223">
        <v>1</v>
      </c>
      <c r="F227" s="226">
        <f>H227+J227</f>
        <v>0</v>
      </c>
      <c r="G227" s="227">
        <f>ROUND(E227*F227,2)</f>
        <v>0</v>
      </c>
      <c r="H227" s="227"/>
      <c r="I227" s="227">
        <f>ROUND(E227*H227,2)</f>
        <v>0</v>
      </c>
      <c r="J227" s="227"/>
      <c r="K227" s="227">
        <f>ROUND(E227*J227,2)</f>
        <v>0</v>
      </c>
      <c r="L227" s="227">
        <v>21</v>
      </c>
      <c r="M227" s="227">
        <f>G227*(1+L227/100)</f>
        <v>0</v>
      </c>
      <c r="N227" s="217">
        <v>1.5200000000000001E-3</v>
      </c>
      <c r="O227" s="217">
        <f>ROUND(E227*N227,5)</f>
        <v>1.5200000000000001E-3</v>
      </c>
      <c r="P227" s="217">
        <v>0</v>
      </c>
      <c r="Q227" s="217">
        <f>ROUND(E227*P227,5)</f>
        <v>0</v>
      </c>
      <c r="R227" s="217"/>
      <c r="S227" s="217"/>
      <c r="T227" s="218">
        <v>0.58699999999999997</v>
      </c>
      <c r="U227" s="217">
        <f>ROUND(E227*T227,2)</f>
        <v>0.59</v>
      </c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 t="s">
        <v>118</v>
      </c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ht="22.5" outlineLevel="1" x14ac:dyDescent="0.2">
      <c r="A228" s="208">
        <v>151</v>
      </c>
      <c r="B228" s="214" t="s">
        <v>468</v>
      </c>
      <c r="C228" s="259" t="s">
        <v>469</v>
      </c>
      <c r="D228" s="216" t="s">
        <v>380</v>
      </c>
      <c r="E228" s="223">
        <v>2</v>
      </c>
      <c r="F228" s="226">
        <f>H228+J228</f>
        <v>0</v>
      </c>
      <c r="G228" s="227">
        <f>ROUND(E228*F228,2)</f>
        <v>0</v>
      </c>
      <c r="H228" s="227"/>
      <c r="I228" s="227">
        <f>ROUND(E228*H228,2)</f>
        <v>0</v>
      </c>
      <c r="J228" s="227"/>
      <c r="K228" s="227">
        <f>ROUND(E228*J228,2)</f>
        <v>0</v>
      </c>
      <c r="L228" s="227">
        <v>21</v>
      </c>
      <c r="M228" s="227">
        <f>G228*(1+L228/100)</f>
        <v>0</v>
      </c>
      <c r="N228" s="217">
        <v>1.42E-3</v>
      </c>
      <c r="O228" s="217">
        <f>ROUND(E228*N228,5)</f>
        <v>2.8400000000000001E-3</v>
      </c>
      <c r="P228" s="217">
        <v>0</v>
      </c>
      <c r="Q228" s="217">
        <f>ROUND(E228*P228,5)</f>
        <v>0</v>
      </c>
      <c r="R228" s="217"/>
      <c r="S228" s="217"/>
      <c r="T228" s="218">
        <v>0.58699999999999997</v>
      </c>
      <c r="U228" s="217">
        <f>ROUND(E228*T228,2)</f>
        <v>1.17</v>
      </c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 t="s">
        <v>118</v>
      </c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08">
        <v>152</v>
      </c>
      <c r="B229" s="214" t="s">
        <v>470</v>
      </c>
      <c r="C229" s="259" t="s">
        <v>471</v>
      </c>
      <c r="D229" s="216" t="s">
        <v>168</v>
      </c>
      <c r="E229" s="223">
        <v>5</v>
      </c>
      <c r="F229" s="226">
        <f>H229+J229</f>
        <v>0</v>
      </c>
      <c r="G229" s="227">
        <f>ROUND(E229*F229,2)</f>
        <v>0</v>
      </c>
      <c r="H229" s="227"/>
      <c r="I229" s="227">
        <f>ROUND(E229*H229,2)</f>
        <v>0</v>
      </c>
      <c r="J229" s="227"/>
      <c r="K229" s="227">
        <f>ROUND(E229*J229,2)</f>
        <v>0</v>
      </c>
      <c r="L229" s="227">
        <v>21</v>
      </c>
      <c r="M229" s="227">
        <f>G229*(1+L229/100)</f>
        <v>0</v>
      </c>
      <c r="N229" s="217">
        <v>1.72E-3</v>
      </c>
      <c r="O229" s="217">
        <f>ROUND(E229*N229,5)</f>
        <v>8.6E-3</v>
      </c>
      <c r="P229" s="217">
        <v>0</v>
      </c>
      <c r="Q229" s="217">
        <f>ROUND(E229*P229,5)</f>
        <v>0</v>
      </c>
      <c r="R229" s="217"/>
      <c r="S229" s="217"/>
      <c r="T229" s="218">
        <v>0.47599999999999998</v>
      </c>
      <c r="U229" s="217">
        <f>ROUND(E229*T229,2)</f>
        <v>2.38</v>
      </c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 t="s">
        <v>118</v>
      </c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08">
        <v>153</v>
      </c>
      <c r="B230" s="214" t="s">
        <v>472</v>
      </c>
      <c r="C230" s="259" t="s">
        <v>473</v>
      </c>
      <c r="D230" s="216" t="s">
        <v>168</v>
      </c>
      <c r="E230" s="223">
        <v>1</v>
      </c>
      <c r="F230" s="226">
        <f>H230+J230</f>
        <v>0</v>
      </c>
      <c r="G230" s="227">
        <f>ROUND(E230*F230,2)</f>
        <v>0</v>
      </c>
      <c r="H230" s="227"/>
      <c r="I230" s="227">
        <f>ROUND(E230*H230,2)</f>
        <v>0</v>
      </c>
      <c r="J230" s="227"/>
      <c r="K230" s="227">
        <f>ROUND(E230*J230,2)</f>
        <v>0</v>
      </c>
      <c r="L230" s="227">
        <v>21</v>
      </c>
      <c r="M230" s="227">
        <f>G230*(1+L230/100)</f>
        <v>0</v>
      </c>
      <c r="N230" s="217">
        <v>1.1999999999999999E-3</v>
      </c>
      <c r="O230" s="217">
        <f>ROUND(E230*N230,5)</f>
        <v>1.1999999999999999E-3</v>
      </c>
      <c r="P230" s="217">
        <v>0</v>
      </c>
      <c r="Q230" s="217">
        <f>ROUND(E230*P230,5)</f>
        <v>0</v>
      </c>
      <c r="R230" s="217"/>
      <c r="S230" s="217"/>
      <c r="T230" s="218">
        <v>0</v>
      </c>
      <c r="U230" s="217">
        <f>ROUND(E230*T230,2)</f>
        <v>0</v>
      </c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 t="s">
        <v>250</v>
      </c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">
      <c r="A231" s="208">
        <v>154</v>
      </c>
      <c r="B231" s="214" t="s">
        <v>474</v>
      </c>
      <c r="C231" s="259" t="s">
        <v>475</v>
      </c>
      <c r="D231" s="216" t="s">
        <v>380</v>
      </c>
      <c r="E231" s="223">
        <v>1</v>
      </c>
      <c r="F231" s="226">
        <f>H231+J231</f>
        <v>0</v>
      </c>
      <c r="G231" s="227">
        <f>ROUND(E231*F231,2)</f>
        <v>0</v>
      </c>
      <c r="H231" s="227"/>
      <c r="I231" s="227">
        <f>ROUND(E231*H231,2)</f>
        <v>0</v>
      </c>
      <c r="J231" s="227"/>
      <c r="K231" s="227">
        <f>ROUND(E231*J231,2)</f>
        <v>0</v>
      </c>
      <c r="L231" s="227">
        <v>21</v>
      </c>
      <c r="M231" s="227">
        <f>G231*(1+L231/100)</f>
        <v>0</v>
      </c>
      <c r="N231" s="217">
        <v>1.2E-4</v>
      </c>
      <c r="O231" s="217">
        <f>ROUND(E231*N231,5)</f>
        <v>1.2E-4</v>
      </c>
      <c r="P231" s="217">
        <v>0</v>
      </c>
      <c r="Q231" s="217">
        <f>ROUND(E231*P231,5)</f>
        <v>0</v>
      </c>
      <c r="R231" s="217"/>
      <c r="S231" s="217"/>
      <c r="T231" s="218">
        <v>0.51700000000000002</v>
      </c>
      <c r="U231" s="217">
        <f>ROUND(E231*T231,2)</f>
        <v>0.52</v>
      </c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 t="s">
        <v>118</v>
      </c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ht="33.75" outlineLevel="1" x14ac:dyDescent="0.2">
      <c r="A232" s="208">
        <v>155</v>
      </c>
      <c r="B232" s="214" t="s">
        <v>476</v>
      </c>
      <c r="C232" s="259" t="s">
        <v>477</v>
      </c>
      <c r="D232" s="216" t="s">
        <v>168</v>
      </c>
      <c r="E232" s="223">
        <v>12</v>
      </c>
      <c r="F232" s="226">
        <f>H232+J232</f>
        <v>0</v>
      </c>
      <c r="G232" s="227">
        <f>ROUND(E232*F232,2)</f>
        <v>0</v>
      </c>
      <c r="H232" s="227"/>
      <c r="I232" s="227">
        <f>ROUND(E232*H232,2)</f>
        <v>0</v>
      </c>
      <c r="J232" s="227"/>
      <c r="K232" s="227">
        <f>ROUND(E232*J232,2)</f>
        <v>0</v>
      </c>
      <c r="L232" s="227">
        <v>21</v>
      </c>
      <c r="M232" s="227">
        <f>G232*(1+L232/100)</f>
        <v>0</v>
      </c>
      <c r="N232" s="217">
        <v>0</v>
      </c>
      <c r="O232" s="217">
        <f>ROUND(E232*N232,5)</f>
        <v>0</v>
      </c>
      <c r="P232" s="217">
        <v>0</v>
      </c>
      <c r="Q232" s="217">
        <f>ROUND(E232*P232,5)</f>
        <v>0</v>
      </c>
      <c r="R232" s="217"/>
      <c r="S232" s="217"/>
      <c r="T232" s="218">
        <v>0</v>
      </c>
      <c r="U232" s="217">
        <f>ROUND(E232*T232,2)</f>
        <v>0</v>
      </c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 t="s">
        <v>118</v>
      </c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ht="22.5" outlineLevel="1" x14ac:dyDescent="0.2">
      <c r="A233" s="208">
        <v>156</v>
      </c>
      <c r="B233" s="214" t="s">
        <v>478</v>
      </c>
      <c r="C233" s="259" t="s">
        <v>479</v>
      </c>
      <c r="D233" s="216" t="s">
        <v>168</v>
      </c>
      <c r="E233" s="223">
        <v>2</v>
      </c>
      <c r="F233" s="226">
        <f>H233+J233</f>
        <v>0</v>
      </c>
      <c r="G233" s="227">
        <f>ROUND(E233*F233,2)</f>
        <v>0</v>
      </c>
      <c r="H233" s="227"/>
      <c r="I233" s="227">
        <f>ROUND(E233*H233,2)</f>
        <v>0</v>
      </c>
      <c r="J233" s="227"/>
      <c r="K233" s="227">
        <f>ROUND(E233*J233,2)</f>
        <v>0</v>
      </c>
      <c r="L233" s="227">
        <v>21</v>
      </c>
      <c r="M233" s="227">
        <f>G233*(1+L233/100)</f>
        <v>0</v>
      </c>
      <c r="N233" s="217">
        <v>9.0000000000000006E-5</v>
      </c>
      <c r="O233" s="217">
        <f>ROUND(E233*N233,5)</f>
        <v>1.8000000000000001E-4</v>
      </c>
      <c r="P233" s="217">
        <v>0</v>
      </c>
      <c r="Q233" s="217">
        <f>ROUND(E233*P233,5)</f>
        <v>0</v>
      </c>
      <c r="R233" s="217"/>
      <c r="S233" s="217"/>
      <c r="T233" s="218">
        <v>0.18</v>
      </c>
      <c r="U233" s="217">
        <f>ROUND(E233*T233,2)</f>
        <v>0.36</v>
      </c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 t="s">
        <v>118</v>
      </c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ht="22.5" outlineLevel="1" x14ac:dyDescent="0.2">
      <c r="A234" s="208">
        <v>157</v>
      </c>
      <c r="B234" s="214" t="s">
        <v>480</v>
      </c>
      <c r="C234" s="259" t="s">
        <v>481</v>
      </c>
      <c r="D234" s="216" t="s">
        <v>168</v>
      </c>
      <c r="E234" s="223">
        <v>4</v>
      </c>
      <c r="F234" s="226">
        <f>H234+J234</f>
        <v>0</v>
      </c>
      <c r="G234" s="227">
        <f>ROUND(E234*F234,2)</f>
        <v>0</v>
      </c>
      <c r="H234" s="227"/>
      <c r="I234" s="227">
        <f>ROUND(E234*H234,2)</f>
        <v>0</v>
      </c>
      <c r="J234" s="227"/>
      <c r="K234" s="227">
        <f>ROUND(E234*J234,2)</f>
        <v>0</v>
      </c>
      <c r="L234" s="227">
        <v>21</v>
      </c>
      <c r="M234" s="227">
        <f>G234*(1+L234/100)</f>
        <v>0</v>
      </c>
      <c r="N234" s="217">
        <v>2.3000000000000001E-4</v>
      </c>
      <c r="O234" s="217">
        <f>ROUND(E234*N234,5)</f>
        <v>9.2000000000000003E-4</v>
      </c>
      <c r="P234" s="217">
        <v>0</v>
      </c>
      <c r="Q234" s="217">
        <f>ROUND(E234*P234,5)</f>
        <v>0</v>
      </c>
      <c r="R234" s="217"/>
      <c r="S234" s="217"/>
      <c r="T234" s="218">
        <v>0</v>
      </c>
      <c r="U234" s="217">
        <f>ROUND(E234*T234,2)</f>
        <v>0</v>
      </c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 t="s">
        <v>250</v>
      </c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ht="22.5" outlineLevel="1" x14ac:dyDescent="0.2">
      <c r="A235" s="208">
        <v>158</v>
      </c>
      <c r="B235" s="214" t="s">
        <v>482</v>
      </c>
      <c r="C235" s="259" t="s">
        <v>483</v>
      </c>
      <c r="D235" s="216" t="s">
        <v>168</v>
      </c>
      <c r="E235" s="223">
        <v>1</v>
      </c>
      <c r="F235" s="226">
        <f>H235+J235</f>
        <v>0</v>
      </c>
      <c r="G235" s="227">
        <f>ROUND(E235*F235,2)</f>
        <v>0</v>
      </c>
      <c r="H235" s="227"/>
      <c r="I235" s="227">
        <f>ROUND(E235*H235,2)</f>
        <v>0</v>
      </c>
      <c r="J235" s="227"/>
      <c r="K235" s="227">
        <f>ROUND(E235*J235,2)</f>
        <v>0</v>
      </c>
      <c r="L235" s="227">
        <v>21</v>
      </c>
      <c r="M235" s="227">
        <f>G235*(1+L235/100)</f>
        <v>0</v>
      </c>
      <c r="N235" s="217">
        <v>9.3999999999999997E-4</v>
      </c>
      <c r="O235" s="217">
        <f>ROUND(E235*N235,5)</f>
        <v>9.3999999999999997E-4</v>
      </c>
      <c r="P235" s="217">
        <v>0</v>
      </c>
      <c r="Q235" s="217">
        <f>ROUND(E235*P235,5)</f>
        <v>0</v>
      </c>
      <c r="R235" s="217"/>
      <c r="S235" s="217"/>
      <c r="T235" s="218">
        <v>0</v>
      </c>
      <c r="U235" s="217">
        <f>ROUND(E235*T235,2)</f>
        <v>0</v>
      </c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 t="s">
        <v>250</v>
      </c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 x14ac:dyDescent="0.2">
      <c r="A236" s="208">
        <v>159</v>
      </c>
      <c r="B236" s="214" t="s">
        <v>484</v>
      </c>
      <c r="C236" s="259" t="s">
        <v>485</v>
      </c>
      <c r="D236" s="216" t="s">
        <v>168</v>
      </c>
      <c r="E236" s="223">
        <v>2</v>
      </c>
      <c r="F236" s="226">
        <f>H236+J236</f>
        <v>0</v>
      </c>
      <c r="G236" s="227">
        <f>ROUND(E236*F236,2)</f>
        <v>0</v>
      </c>
      <c r="H236" s="227"/>
      <c r="I236" s="227">
        <f>ROUND(E236*H236,2)</f>
        <v>0</v>
      </c>
      <c r="J236" s="227"/>
      <c r="K236" s="227">
        <f>ROUND(E236*J236,2)</f>
        <v>0</v>
      </c>
      <c r="L236" s="227">
        <v>21</v>
      </c>
      <c r="M236" s="227">
        <f>G236*(1+L236/100)</f>
        <v>0</v>
      </c>
      <c r="N236" s="217">
        <v>2.7999999999999998E-4</v>
      </c>
      <c r="O236" s="217">
        <f>ROUND(E236*N236,5)</f>
        <v>5.5999999999999995E-4</v>
      </c>
      <c r="P236" s="217">
        <v>0</v>
      </c>
      <c r="Q236" s="217">
        <f>ROUND(E236*P236,5)</f>
        <v>0</v>
      </c>
      <c r="R236" s="217"/>
      <c r="S236" s="217"/>
      <c r="T236" s="218">
        <v>0.246</v>
      </c>
      <c r="U236" s="217">
        <f>ROUND(E236*T236,2)</f>
        <v>0.49</v>
      </c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 t="s">
        <v>118</v>
      </c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">
      <c r="A237" s="208">
        <v>160</v>
      </c>
      <c r="B237" s="214" t="s">
        <v>486</v>
      </c>
      <c r="C237" s="259" t="s">
        <v>487</v>
      </c>
      <c r="D237" s="216" t="s">
        <v>380</v>
      </c>
      <c r="E237" s="223">
        <v>1</v>
      </c>
      <c r="F237" s="226">
        <f>H237+J237</f>
        <v>0</v>
      </c>
      <c r="G237" s="227">
        <f>ROUND(E237*F237,2)</f>
        <v>0</v>
      </c>
      <c r="H237" s="227"/>
      <c r="I237" s="227">
        <f>ROUND(E237*H237,2)</f>
        <v>0</v>
      </c>
      <c r="J237" s="227"/>
      <c r="K237" s="227">
        <f>ROUND(E237*J237,2)</f>
        <v>0</v>
      </c>
      <c r="L237" s="227">
        <v>21</v>
      </c>
      <c r="M237" s="227">
        <f>G237*(1+L237/100)</f>
        <v>0</v>
      </c>
      <c r="N237" s="217">
        <v>8.0000000000000007E-5</v>
      </c>
      <c r="O237" s="217">
        <f>ROUND(E237*N237,5)</f>
        <v>8.0000000000000007E-5</v>
      </c>
      <c r="P237" s="217">
        <v>0</v>
      </c>
      <c r="Q237" s="217">
        <f>ROUND(E237*P237,5)</f>
        <v>0</v>
      </c>
      <c r="R237" s="217"/>
      <c r="S237" s="217"/>
      <c r="T237" s="218">
        <v>0.17599999999999999</v>
      </c>
      <c r="U237" s="217">
        <f>ROUND(E237*T237,2)</f>
        <v>0.18</v>
      </c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 t="s">
        <v>118</v>
      </c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">
      <c r="A238" s="208">
        <v>161</v>
      </c>
      <c r="B238" s="214" t="s">
        <v>488</v>
      </c>
      <c r="C238" s="259" t="s">
        <v>489</v>
      </c>
      <c r="D238" s="216" t="s">
        <v>137</v>
      </c>
      <c r="E238" s="223">
        <v>0.20494999999999999</v>
      </c>
      <c r="F238" s="226">
        <f>H238+J238</f>
        <v>0</v>
      </c>
      <c r="G238" s="227">
        <f>ROUND(E238*F238,2)</f>
        <v>0</v>
      </c>
      <c r="H238" s="227"/>
      <c r="I238" s="227">
        <f>ROUND(E238*H238,2)</f>
        <v>0</v>
      </c>
      <c r="J238" s="227"/>
      <c r="K238" s="227">
        <f>ROUND(E238*J238,2)</f>
        <v>0</v>
      </c>
      <c r="L238" s="227">
        <v>21</v>
      </c>
      <c r="M238" s="227">
        <f>G238*(1+L238/100)</f>
        <v>0</v>
      </c>
      <c r="N238" s="217">
        <v>0</v>
      </c>
      <c r="O238" s="217">
        <f>ROUND(E238*N238,5)</f>
        <v>0</v>
      </c>
      <c r="P238" s="217">
        <v>0</v>
      </c>
      <c r="Q238" s="217">
        <f>ROUND(E238*P238,5)</f>
        <v>0</v>
      </c>
      <c r="R238" s="217"/>
      <c r="S238" s="217"/>
      <c r="T238" s="218">
        <v>1.5169999999999999</v>
      </c>
      <c r="U238" s="217">
        <f>ROUND(E238*T238,2)</f>
        <v>0.31</v>
      </c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 t="s">
        <v>118</v>
      </c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x14ac:dyDescent="0.2">
      <c r="A239" s="209" t="s">
        <v>113</v>
      </c>
      <c r="B239" s="215" t="s">
        <v>70</v>
      </c>
      <c r="C239" s="261" t="s">
        <v>71</v>
      </c>
      <c r="D239" s="220"/>
      <c r="E239" s="225"/>
      <c r="F239" s="228"/>
      <c r="G239" s="228">
        <f>SUMIF(AE240:AE255,"&lt;&gt;NOR",G240:G255)</f>
        <v>0</v>
      </c>
      <c r="H239" s="228"/>
      <c r="I239" s="228">
        <f>SUM(I240:I255)</f>
        <v>0</v>
      </c>
      <c r="J239" s="228"/>
      <c r="K239" s="228">
        <f>SUM(K240:K255)</f>
        <v>0</v>
      </c>
      <c r="L239" s="228"/>
      <c r="M239" s="228">
        <f>SUM(M240:M255)</f>
        <v>0</v>
      </c>
      <c r="N239" s="221"/>
      <c r="O239" s="221">
        <f>SUM(O240:O255)</f>
        <v>0.12058000000000001</v>
      </c>
      <c r="P239" s="221"/>
      <c r="Q239" s="221">
        <f>SUM(Q240:Q255)</f>
        <v>0</v>
      </c>
      <c r="R239" s="221"/>
      <c r="S239" s="221"/>
      <c r="T239" s="222"/>
      <c r="U239" s="221">
        <f>SUM(U240:U255)</f>
        <v>9.7200000000000006</v>
      </c>
      <c r="AE239" t="s">
        <v>114</v>
      </c>
    </row>
    <row r="240" spans="1:60" outlineLevel="1" x14ac:dyDescent="0.2">
      <c r="A240" s="208">
        <v>162</v>
      </c>
      <c r="B240" s="214" t="s">
        <v>490</v>
      </c>
      <c r="C240" s="259" t="s">
        <v>491</v>
      </c>
      <c r="D240" s="216" t="s">
        <v>168</v>
      </c>
      <c r="E240" s="223">
        <v>1</v>
      </c>
      <c r="F240" s="226">
        <f>H240+J240</f>
        <v>0</v>
      </c>
      <c r="G240" s="227">
        <f>ROUND(E240*F240,2)</f>
        <v>0</v>
      </c>
      <c r="H240" s="227"/>
      <c r="I240" s="227">
        <f>ROUND(E240*H240,2)</f>
        <v>0</v>
      </c>
      <c r="J240" s="227"/>
      <c r="K240" s="227">
        <f>ROUND(E240*J240,2)</f>
        <v>0</v>
      </c>
      <c r="L240" s="227">
        <v>21</v>
      </c>
      <c r="M240" s="227">
        <f>G240*(1+L240/100)</f>
        <v>0</v>
      </c>
      <c r="N240" s="217">
        <v>6.0000000000000001E-3</v>
      </c>
      <c r="O240" s="217">
        <f>ROUND(E240*N240,5)</f>
        <v>6.0000000000000001E-3</v>
      </c>
      <c r="P240" s="217">
        <v>0</v>
      </c>
      <c r="Q240" s="217">
        <f>ROUND(E240*P240,5)</f>
        <v>0</v>
      </c>
      <c r="R240" s="217"/>
      <c r="S240" s="217"/>
      <c r="T240" s="218">
        <v>0</v>
      </c>
      <c r="U240" s="217">
        <f>ROUND(E240*T240,2)</f>
        <v>0</v>
      </c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 t="s">
        <v>118</v>
      </c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">
      <c r="A241" s="208">
        <v>163</v>
      </c>
      <c r="B241" s="214" t="s">
        <v>492</v>
      </c>
      <c r="C241" s="259" t="s">
        <v>493</v>
      </c>
      <c r="D241" s="216" t="s">
        <v>380</v>
      </c>
      <c r="E241" s="223">
        <v>1</v>
      </c>
      <c r="F241" s="226">
        <f>H241+J241</f>
        <v>0</v>
      </c>
      <c r="G241" s="227">
        <f>ROUND(E241*F241,2)</f>
        <v>0</v>
      </c>
      <c r="H241" s="227"/>
      <c r="I241" s="227">
        <f>ROUND(E241*H241,2)</f>
        <v>0</v>
      </c>
      <c r="J241" s="227"/>
      <c r="K241" s="227">
        <f>ROUND(E241*J241,2)</f>
        <v>0</v>
      </c>
      <c r="L241" s="227">
        <v>21</v>
      </c>
      <c r="M241" s="227">
        <f>G241*(1+L241/100)</f>
        <v>0</v>
      </c>
      <c r="N241" s="217">
        <v>0</v>
      </c>
      <c r="O241" s="217">
        <f>ROUND(E241*N241,5)</f>
        <v>0</v>
      </c>
      <c r="P241" s="217">
        <v>0</v>
      </c>
      <c r="Q241" s="217">
        <f>ROUND(E241*P241,5)</f>
        <v>0</v>
      </c>
      <c r="R241" s="217"/>
      <c r="S241" s="217"/>
      <c r="T241" s="218">
        <v>0.28100000000000003</v>
      </c>
      <c r="U241" s="217">
        <f>ROUND(E241*T241,2)</f>
        <v>0.28000000000000003</v>
      </c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 t="s">
        <v>118</v>
      </c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ht="22.5" outlineLevel="1" x14ac:dyDescent="0.2">
      <c r="A242" s="208">
        <v>164</v>
      </c>
      <c r="B242" s="214" t="s">
        <v>494</v>
      </c>
      <c r="C242" s="259" t="s">
        <v>495</v>
      </c>
      <c r="D242" s="216" t="s">
        <v>380</v>
      </c>
      <c r="E242" s="223">
        <v>1</v>
      </c>
      <c r="F242" s="226">
        <f>H242+J242</f>
        <v>0</v>
      </c>
      <c r="G242" s="227">
        <f>ROUND(E242*F242,2)</f>
        <v>0</v>
      </c>
      <c r="H242" s="227"/>
      <c r="I242" s="227">
        <f>ROUND(E242*H242,2)</f>
        <v>0</v>
      </c>
      <c r="J242" s="227"/>
      <c r="K242" s="227">
        <f>ROUND(E242*J242,2)</f>
        <v>0</v>
      </c>
      <c r="L242" s="227">
        <v>21</v>
      </c>
      <c r="M242" s="227">
        <f>G242*(1+L242/100)</f>
        <v>0</v>
      </c>
      <c r="N242" s="217">
        <v>7.6999999999999999E-2</v>
      </c>
      <c r="O242" s="217">
        <f>ROUND(E242*N242,5)</f>
        <v>7.6999999999999999E-2</v>
      </c>
      <c r="P242" s="217">
        <v>0</v>
      </c>
      <c r="Q242" s="217">
        <f>ROUND(E242*P242,5)</f>
        <v>0</v>
      </c>
      <c r="R242" s="217"/>
      <c r="S242" s="217"/>
      <c r="T242" s="218">
        <v>0</v>
      </c>
      <c r="U242" s="217">
        <f>ROUND(E242*T242,2)</f>
        <v>0</v>
      </c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 t="s">
        <v>118</v>
      </c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">
      <c r="A243" s="208">
        <v>165</v>
      </c>
      <c r="B243" s="214" t="s">
        <v>496</v>
      </c>
      <c r="C243" s="259" t="s">
        <v>497</v>
      </c>
      <c r="D243" s="216" t="s">
        <v>380</v>
      </c>
      <c r="E243" s="223">
        <v>1</v>
      </c>
      <c r="F243" s="226">
        <f>H243+J243</f>
        <v>0</v>
      </c>
      <c r="G243" s="227">
        <f>ROUND(E243*F243,2)</f>
        <v>0</v>
      </c>
      <c r="H243" s="227"/>
      <c r="I243" s="227">
        <f>ROUND(E243*H243,2)</f>
        <v>0</v>
      </c>
      <c r="J243" s="227"/>
      <c r="K243" s="227">
        <f>ROUND(E243*J243,2)</f>
        <v>0</v>
      </c>
      <c r="L243" s="227">
        <v>21</v>
      </c>
      <c r="M243" s="227">
        <f>G243*(1+L243/100)</f>
        <v>0</v>
      </c>
      <c r="N243" s="217">
        <v>5.1900000000000002E-3</v>
      </c>
      <c r="O243" s="217">
        <f>ROUND(E243*N243,5)</f>
        <v>5.1900000000000002E-3</v>
      </c>
      <c r="P243" s="217">
        <v>0</v>
      </c>
      <c r="Q243" s="217">
        <f>ROUND(E243*P243,5)</f>
        <v>0</v>
      </c>
      <c r="R243" s="217"/>
      <c r="S243" s="217"/>
      <c r="T243" s="218">
        <v>3.6779999999999999</v>
      </c>
      <c r="U243" s="217">
        <f>ROUND(E243*T243,2)</f>
        <v>3.68</v>
      </c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 t="s">
        <v>118</v>
      </c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">
      <c r="A244" s="208">
        <v>166</v>
      </c>
      <c r="B244" s="214" t="s">
        <v>498</v>
      </c>
      <c r="C244" s="259" t="s">
        <v>499</v>
      </c>
      <c r="D244" s="216" t="s">
        <v>168</v>
      </c>
      <c r="E244" s="223">
        <v>1</v>
      </c>
      <c r="F244" s="226">
        <f>H244+J244</f>
        <v>0</v>
      </c>
      <c r="G244" s="227">
        <f>ROUND(E244*F244,2)</f>
        <v>0</v>
      </c>
      <c r="H244" s="227"/>
      <c r="I244" s="227">
        <f>ROUND(E244*H244,2)</f>
        <v>0</v>
      </c>
      <c r="J244" s="227"/>
      <c r="K244" s="227">
        <f>ROUND(E244*J244,2)</f>
        <v>0</v>
      </c>
      <c r="L244" s="227">
        <v>21</v>
      </c>
      <c r="M244" s="227">
        <f>G244*(1+L244/100)</f>
        <v>0</v>
      </c>
      <c r="N244" s="217">
        <v>2.4E-2</v>
      </c>
      <c r="O244" s="217">
        <f>ROUND(E244*N244,5)</f>
        <v>2.4E-2</v>
      </c>
      <c r="P244" s="217">
        <v>0</v>
      </c>
      <c r="Q244" s="217">
        <f>ROUND(E244*P244,5)</f>
        <v>0</v>
      </c>
      <c r="R244" s="217"/>
      <c r="S244" s="217"/>
      <c r="T244" s="218">
        <v>0</v>
      </c>
      <c r="U244" s="217">
        <f>ROUND(E244*T244,2)</f>
        <v>0</v>
      </c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 t="s">
        <v>118</v>
      </c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">
      <c r="A245" s="208">
        <v>167</v>
      </c>
      <c r="B245" s="214" t="s">
        <v>500</v>
      </c>
      <c r="C245" s="259" t="s">
        <v>501</v>
      </c>
      <c r="D245" s="216" t="s">
        <v>380</v>
      </c>
      <c r="E245" s="223">
        <v>1</v>
      </c>
      <c r="F245" s="226">
        <f>H245+J245</f>
        <v>0</v>
      </c>
      <c r="G245" s="227">
        <f>ROUND(E245*F245,2)</f>
        <v>0</v>
      </c>
      <c r="H245" s="227"/>
      <c r="I245" s="227">
        <f>ROUND(E245*H245,2)</f>
        <v>0</v>
      </c>
      <c r="J245" s="227"/>
      <c r="K245" s="227">
        <f>ROUND(E245*J245,2)</f>
        <v>0</v>
      </c>
      <c r="L245" s="227">
        <v>21</v>
      </c>
      <c r="M245" s="227">
        <f>G245*(1+L245/100)</f>
        <v>0</v>
      </c>
      <c r="N245" s="217">
        <v>4.7600000000000003E-3</v>
      </c>
      <c r="O245" s="217">
        <f>ROUND(E245*N245,5)</f>
        <v>4.7600000000000003E-3</v>
      </c>
      <c r="P245" s="217">
        <v>0</v>
      </c>
      <c r="Q245" s="217">
        <f>ROUND(E245*P245,5)</f>
        <v>0</v>
      </c>
      <c r="R245" s="217"/>
      <c r="S245" s="217"/>
      <c r="T245" s="218">
        <v>0.83099999999999996</v>
      </c>
      <c r="U245" s="217">
        <f>ROUND(E245*T245,2)</f>
        <v>0.83</v>
      </c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 t="s">
        <v>118</v>
      </c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">
      <c r="A246" s="208">
        <v>168</v>
      </c>
      <c r="B246" s="214" t="s">
        <v>502</v>
      </c>
      <c r="C246" s="259" t="s">
        <v>503</v>
      </c>
      <c r="D246" s="216" t="s">
        <v>147</v>
      </c>
      <c r="E246" s="223">
        <v>30.45</v>
      </c>
      <c r="F246" s="226">
        <f>H246+J246</f>
        <v>0</v>
      </c>
      <c r="G246" s="227">
        <f>ROUND(E246*F246,2)</f>
        <v>0</v>
      </c>
      <c r="H246" s="227"/>
      <c r="I246" s="227">
        <f>ROUND(E246*H246,2)</f>
        <v>0</v>
      </c>
      <c r="J246" s="227"/>
      <c r="K246" s="227">
        <f>ROUND(E246*J246,2)</f>
        <v>0</v>
      </c>
      <c r="L246" s="227">
        <v>21</v>
      </c>
      <c r="M246" s="227">
        <f>G246*(1+L246/100)</f>
        <v>0</v>
      </c>
      <c r="N246" s="217">
        <v>0</v>
      </c>
      <c r="O246" s="217">
        <f>ROUND(E246*N246,5)</f>
        <v>0</v>
      </c>
      <c r="P246" s="217">
        <v>0</v>
      </c>
      <c r="Q246" s="217">
        <f>ROUND(E246*P246,5)</f>
        <v>0</v>
      </c>
      <c r="R246" s="217"/>
      <c r="S246" s="217"/>
      <c r="T246" s="218">
        <v>0.11600000000000001</v>
      </c>
      <c r="U246" s="217">
        <f>ROUND(E246*T246,2)</f>
        <v>3.53</v>
      </c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 t="s">
        <v>118</v>
      </c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">
      <c r="A247" s="208"/>
      <c r="B247" s="214"/>
      <c r="C247" s="260" t="s">
        <v>504</v>
      </c>
      <c r="D247" s="219"/>
      <c r="E247" s="224">
        <v>30.45</v>
      </c>
      <c r="F247" s="227"/>
      <c r="G247" s="227"/>
      <c r="H247" s="227"/>
      <c r="I247" s="227"/>
      <c r="J247" s="227"/>
      <c r="K247" s="227"/>
      <c r="L247" s="227"/>
      <c r="M247" s="227"/>
      <c r="N247" s="217"/>
      <c r="O247" s="217"/>
      <c r="P247" s="217"/>
      <c r="Q247" s="217"/>
      <c r="R247" s="217"/>
      <c r="S247" s="217"/>
      <c r="T247" s="218"/>
      <c r="U247" s="21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 t="s">
        <v>120</v>
      </c>
      <c r="AF247" s="207">
        <v>0</v>
      </c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ht="22.5" outlineLevel="1" x14ac:dyDescent="0.2">
      <c r="A248" s="208">
        <v>169</v>
      </c>
      <c r="B248" s="214" t="s">
        <v>505</v>
      </c>
      <c r="C248" s="259" t="s">
        <v>506</v>
      </c>
      <c r="D248" s="216" t="s">
        <v>168</v>
      </c>
      <c r="E248" s="223">
        <v>1</v>
      </c>
      <c r="F248" s="226">
        <f>H248+J248</f>
        <v>0</v>
      </c>
      <c r="G248" s="227">
        <f>ROUND(E248*F248,2)</f>
        <v>0</v>
      </c>
      <c r="H248" s="227"/>
      <c r="I248" s="227">
        <f>ROUND(E248*H248,2)</f>
        <v>0</v>
      </c>
      <c r="J248" s="227"/>
      <c r="K248" s="227">
        <f>ROUND(E248*J248,2)</f>
        <v>0</v>
      </c>
      <c r="L248" s="227">
        <v>21</v>
      </c>
      <c r="M248" s="227">
        <f>G248*(1+L248/100)</f>
        <v>0</v>
      </c>
      <c r="N248" s="217">
        <v>0</v>
      </c>
      <c r="O248" s="217">
        <f>ROUND(E248*N248,5)</f>
        <v>0</v>
      </c>
      <c r="P248" s="217">
        <v>0</v>
      </c>
      <c r="Q248" s="217">
        <f>ROUND(E248*P248,5)</f>
        <v>0</v>
      </c>
      <c r="R248" s="217"/>
      <c r="S248" s="217"/>
      <c r="T248" s="218">
        <v>0</v>
      </c>
      <c r="U248" s="217">
        <f>ROUND(E248*T248,2)</f>
        <v>0</v>
      </c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 t="s">
        <v>118</v>
      </c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">
      <c r="A249" s="208">
        <v>170</v>
      </c>
      <c r="B249" s="214" t="s">
        <v>507</v>
      </c>
      <c r="C249" s="259" t="s">
        <v>508</v>
      </c>
      <c r="D249" s="216" t="s">
        <v>168</v>
      </c>
      <c r="E249" s="223">
        <v>1</v>
      </c>
      <c r="F249" s="226">
        <f>H249+J249</f>
        <v>0</v>
      </c>
      <c r="G249" s="227">
        <f>ROUND(E249*F249,2)</f>
        <v>0</v>
      </c>
      <c r="H249" s="227"/>
      <c r="I249" s="227">
        <f>ROUND(E249*H249,2)</f>
        <v>0</v>
      </c>
      <c r="J249" s="227"/>
      <c r="K249" s="227">
        <f>ROUND(E249*J249,2)</f>
        <v>0</v>
      </c>
      <c r="L249" s="227">
        <v>21</v>
      </c>
      <c r="M249" s="227">
        <f>G249*(1+L249/100)</f>
        <v>0</v>
      </c>
      <c r="N249" s="217">
        <v>3.5899999999999999E-3</v>
      </c>
      <c r="O249" s="217">
        <f>ROUND(E249*N249,5)</f>
        <v>3.5899999999999999E-3</v>
      </c>
      <c r="P249" s="217">
        <v>0</v>
      </c>
      <c r="Q249" s="217">
        <f>ROUND(E249*P249,5)</f>
        <v>0</v>
      </c>
      <c r="R249" s="217"/>
      <c r="S249" s="217"/>
      <c r="T249" s="218">
        <v>0.47599999999999998</v>
      </c>
      <c r="U249" s="217">
        <f>ROUND(E249*T249,2)</f>
        <v>0.48</v>
      </c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 t="s">
        <v>118</v>
      </c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ht="22.5" outlineLevel="1" x14ac:dyDescent="0.2">
      <c r="A250" s="208">
        <v>171</v>
      </c>
      <c r="B250" s="214" t="s">
        <v>509</v>
      </c>
      <c r="C250" s="259" t="s">
        <v>510</v>
      </c>
      <c r="D250" s="216" t="s">
        <v>168</v>
      </c>
      <c r="E250" s="223">
        <v>1</v>
      </c>
      <c r="F250" s="226">
        <f>H250+J250</f>
        <v>0</v>
      </c>
      <c r="G250" s="227">
        <f>ROUND(E250*F250,2)</f>
        <v>0</v>
      </c>
      <c r="H250" s="227"/>
      <c r="I250" s="227">
        <f>ROUND(E250*H250,2)</f>
        <v>0</v>
      </c>
      <c r="J250" s="227"/>
      <c r="K250" s="227">
        <f>ROUND(E250*J250,2)</f>
        <v>0</v>
      </c>
      <c r="L250" s="227">
        <v>21</v>
      </c>
      <c r="M250" s="227">
        <f>G250*(1+L250/100)</f>
        <v>0</v>
      </c>
      <c r="N250" s="217">
        <v>0</v>
      </c>
      <c r="O250" s="217">
        <f>ROUND(E250*N250,5)</f>
        <v>0</v>
      </c>
      <c r="P250" s="217">
        <v>0</v>
      </c>
      <c r="Q250" s="217">
        <f>ROUND(E250*P250,5)</f>
        <v>0</v>
      </c>
      <c r="R250" s="217"/>
      <c r="S250" s="217"/>
      <c r="T250" s="218">
        <v>0</v>
      </c>
      <c r="U250" s="217">
        <f>ROUND(E250*T250,2)</f>
        <v>0</v>
      </c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 t="s">
        <v>118</v>
      </c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ht="22.5" outlineLevel="1" x14ac:dyDescent="0.2">
      <c r="A251" s="208">
        <v>172</v>
      </c>
      <c r="B251" s="214" t="s">
        <v>511</v>
      </c>
      <c r="C251" s="259" t="s">
        <v>512</v>
      </c>
      <c r="D251" s="216" t="s">
        <v>168</v>
      </c>
      <c r="E251" s="223">
        <v>1</v>
      </c>
      <c r="F251" s="226">
        <f>H251+J251</f>
        <v>0</v>
      </c>
      <c r="G251" s="227">
        <f>ROUND(E251*F251,2)</f>
        <v>0</v>
      </c>
      <c r="H251" s="227"/>
      <c r="I251" s="227">
        <f>ROUND(E251*H251,2)</f>
        <v>0</v>
      </c>
      <c r="J251" s="227"/>
      <c r="K251" s="227">
        <f>ROUND(E251*J251,2)</f>
        <v>0</v>
      </c>
      <c r="L251" s="227">
        <v>21</v>
      </c>
      <c r="M251" s="227">
        <f>G251*(1+L251/100)</f>
        <v>0</v>
      </c>
      <c r="N251" s="217">
        <v>0</v>
      </c>
      <c r="O251" s="217">
        <f>ROUND(E251*N251,5)</f>
        <v>0</v>
      </c>
      <c r="P251" s="217">
        <v>0</v>
      </c>
      <c r="Q251" s="217">
        <f>ROUND(E251*P251,5)</f>
        <v>0</v>
      </c>
      <c r="R251" s="217"/>
      <c r="S251" s="217"/>
      <c r="T251" s="218">
        <v>0</v>
      </c>
      <c r="U251" s="217">
        <f>ROUND(E251*T251,2)</f>
        <v>0</v>
      </c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 t="s">
        <v>118</v>
      </c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">
      <c r="A252" s="208">
        <v>173</v>
      </c>
      <c r="B252" s="214" t="s">
        <v>513</v>
      </c>
      <c r="C252" s="259" t="s">
        <v>514</v>
      </c>
      <c r="D252" s="216" t="s">
        <v>168</v>
      </c>
      <c r="E252" s="223">
        <v>1</v>
      </c>
      <c r="F252" s="226">
        <f>H252+J252</f>
        <v>0</v>
      </c>
      <c r="G252" s="227">
        <f>ROUND(E252*F252,2)</f>
        <v>0</v>
      </c>
      <c r="H252" s="227"/>
      <c r="I252" s="227">
        <f>ROUND(E252*H252,2)</f>
        <v>0</v>
      </c>
      <c r="J252" s="227"/>
      <c r="K252" s="227">
        <f>ROUND(E252*J252,2)</f>
        <v>0</v>
      </c>
      <c r="L252" s="227">
        <v>21</v>
      </c>
      <c r="M252" s="227">
        <f>G252*(1+L252/100)</f>
        <v>0</v>
      </c>
      <c r="N252" s="217">
        <v>4.0000000000000003E-5</v>
      </c>
      <c r="O252" s="217">
        <f>ROUND(E252*N252,5)</f>
        <v>4.0000000000000003E-5</v>
      </c>
      <c r="P252" s="217">
        <v>0</v>
      </c>
      <c r="Q252" s="217">
        <f>ROUND(E252*P252,5)</f>
        <v>0</v>
      </c>
      <c r="R252" s="217"/>
      <c r="S252" s="217"/>
      <c r="T252" s="218">
        <v>0.14499999999999999</v>
      </c>
      <c r="U252" s="217">
        <f>ROUND(E252*T252,2)</f>
        <v>0.15</v>
      </c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 t="s">
        <v>118</v>
      </c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ht="22.5" outlineLevel="1" x14ac:dyDescent="0.2">
      <c r="A253" s="208">
        <v>174</v>
      </c>
      <c r="B253" s="214" t="s">
        <v>515</v>
      </c>
      <c r="C253" s="259" t="s">
        <v>516</v>
      </c>
      <c r="D253" s="216" t="s">
        <v>517</v>
      </c>
      <c r="E253" s="223">
        <v>1</v>
      </c>
      <c r="F253" s="226">
        <f>H253+J253</f>
        <v>0</v>
      </c>
      <c r="G253" s="227">
        <f>ROUND(E253*F253,2)</f>
        <v>0</v>
      </c>
      <c r="H253" s="227"/>
      <c r="I253" s="227">
        <f>ROUND(E253*H253,2)</f>
        <v>0</v>
      </c>
      <c r="J253" s="227"/>
      <c r="K253" s="227">
        <f>ROUND(E253*J253,2)</f>
        <v>0</v>
      </c>
      <c r="L253" s="227">
        <v>21</v>
      </c>
      <c r="M253" s="227">
        <f>G253*(1+L253/100)</f>
        <v>0</v>
      </c>
      <c r="N253" s="217">
        <v>0</v>
      </c>
      <c r="O253" s="217">
        <f>ROUND(E253*N253,5)</f>
        <v>0</v>
      </c>
      <c r="P253" s="217">
        <v>0</v>
      </c>
      <c r="Q253" s="217">
        <f>ROUND(E253*P253,5)</f>
        <v>0</v>
      </c>
      <c r="R253" s="217"/>
      <c r="S253" s="217"/>
      <c r="T253" s="218">
        <v>0</v>
      </c>
      <c r="U253" s="217">
        <f>ROUND(E253*T253,2)</f>
        <v>0</v>
      </c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 t="s">
        <v>118</v>
      </c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">
      <c r="A254" s="208">
        <v>175</v>
      </c>
      <c r="B254" s="214" t="s">
        <v>492</v>
      </c>
      <c r="C254" s="259" t="s">
        <v>518</v>
      </c>
      <c r="D254" s="216" t="s">
        <v>380</v>
      </c>
      <c r="E254" s="223">
        <v>1</v>
      </c>
      <c r="F254" s="226">
        <f>H254+J254</f>
        <v>0</v>
      </c>
      <c r="G254" s="227">
        <f>ROUND(E254*F254,2)</f>
        <v>0</v>
      </c>
      <c r="H254" s="227"/>
      <c r="I254" s="227">
        <f>ROUND(E254*H254,2)</f>
        <v>0</v>
      </c>
      <c r="J254" s="227"/>
      <c r="K254" s="227">
        <f>ROUND(E254*J254,2)</f>
        <v>0</v>
      </c>
      <c r="L254" s="227">
        <v>21</v>
      </c>
      <c r="M254" s="227">
        <f>G254*(1+L254/100)</f>
        <v>0</v>
      </c>
      <c r="N254" s="217">
        <v>0</v>
      </c>
      <c r="O254" s="217">
        <f>ROUND(E254*N254,5)</f>
        <v>0</v>
      </c>
      <c r="P254" s="217">
        <v>0</v>
      </c>
      <c r="Q254" s="217">
        <f>ROUND(E254*P254,5)</f>
        <v>0</v>
      </c>
      <c r="R254" s="217"/>
      <c r="S254" s="217"/>
      <c r="T254" s="218">
        <v>0.28100000000000003</v>
      </c>
      <c r="U254" s="217">
        <f>ROUND(E254*T254,2)</f>
        <v>0.28000000000000003</v>
      </c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 t="s">
        <v>118</v>
      </c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">
      <c r="A255" s="208">
        <v>176</v>
      </c>
      <c r="B255" s="214" t="s">
        <v>519</v>
      </c>
      <c r="C255" s="259" t="s">
        <v>520</v>
      </c>
      <c r="D255" s="216" t="s">
        <v>137</v>
      </c>
      <c r="E255" s="223">
        <v>0.12058000000000001</v>
      </c>
      <c r="F255" s="226">
        <f>H255+J255</f>
        <v>0</v>
      </c>
      <c r="G255" s="227">
        <f>ROUND(E255*F255,2)</f>
        <v>0</v>
      </c>
      <c r="H255" s="227"/>
      <c r="I255" s="227">
        <f>ROUND(E255*H255,2)</f>
        <v>0</v>
      </c>
      <c r="J255" s="227"/>
      <c r="K255" s="227">
        <f>ROUND(E255*J255,2)</f>
        <v>0</v>
      </c>
      <c r="L255" s="227">
        <v>21</v>
      </c>
      <c r="M255" s="227">
        <f>G255*(1+L255/100)</f>
        <v>0</v>
      </c>
      <c r="N255" s="217">
        <v>0</v>
      </c>
      <c r="O255" s="217">
        <f>ROUND(E255*N255,5)</f>
        <v>0</v>
      </c>
      <c r="P255" s="217">
        <v>0</v>
      </c>
      <c r="Q255" s="217">
        <f>ROUND(E255*P255,5)</f>
        <v>0</v>
      </c>
      <c r="R255" s="217"/>
      <c r="S255" s="217"/>
      <c r="T255" s="218">
        <v>4.0430000000000001</v>
      </c>
      <c r="U255" s="217">
        <f>ROUND(E255*T255,2)</f>
        <v>0.49</v>
      </c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 t="s">
        <v>118</v>
      </c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x14ac:dyDescent="0.2">
      <c r="A256" s="209" t="s">
        <v>113</v>
      </c>
      <c r="B256" s="215" t="s">
        <v>72</v>
      </c>
      <c r="C256" s="261" t="s">
        <v>26</v>
      </c>
      <c r="D256" s="220"/>
      <c r="E256" s="225"/>
      <c r="F256" s="228"/>
      <c r="G256" s="228">
        <f>SUMIF(AE257:AE260,"&lt;&gt;NOR",G257:G260)</f>
        <v>0</v>
      </c>
      <c r="H256" s="228"/>
      <c r="I256" s="228">
        <f>SUM(I257:I260)</f>
        <v>0</v>
      </c>
      <c r="J256" s="228"/>
      <c r="K256" s="228">
        <f>SUM(K257:K260)</f>
        <v>0</v>
      </c>
      <c r="L256" s="228"/>
      <c r="M256" s="228">
        <f>SUM(M257:M260)</f>
        <v>0</v>
      </c>
      <c r="N256" s="221"/>
      <c r="O256" s="221">
        <f>SUM(O257:O260)</f>
        <v>0</v>
      </c>
      <c r="P256" s="221"/>
      <c r="Q256" s="221">
        <f>SUM(Q257:Q260)</f>
        <v>0</v>
      </c>
      <c r="R256" s="221"/>
      <c r="S256" s="221"/>
      <c r="T256" s="222"/>
      <c r="U256" s="221">
        <f>SUM(U257:U260)</f>
        <v>0</v>
      </c>
      <c r="AE256" t="s">
        <v>114</v>
      </c>
    </row>
    <row r="257" spans="1:60" outlineLevel="1" x14ac:dyDescent="0.2">
      <c r="A257" s="208">
        <v>177</v>
      </c>
      <c r="B257" s="214" t="s">
        <v>521</v>
      </c>
      <c r="C257" s="259" t="s">
        <v>522</v>
      </c>
      <c r="D257" s="216" t="s">
        <v>523</v>
      </c>
      <c r="E257" s="223">
        <v>1</v>
      </c>
      <c r="F257" s="226">
        <f>H257+J257</f>
        <v>0</v>
      </c>
      <c r="G257" s="227">
        <f>ROUND(E257*F257,2)</f>
        <v>0</v>
      </c>
      <c r="H257" s="227"/>
      <c r="I257" s="227">
        <f>ROUND(E257*H257,2)</f>
        <v>0</v>
      </c>
      <c r="J257" s="227"/>
      <c r="K257" s="227">
        <f>ROUND(E257*J257,2)</f>
        <v>0</v>
      </c>
      <c r="L257" s="227">
        <v>21</v>
      </c>
      <c r="M257" s="227">
        <f>G257*(1+L257/100)</f>
        <v>0</v>
      </c>
      <c r="N257" s="217">
        <v>0</v>
      </c>
      <c r="O257" s="217">
        <f>ROUND(E257*N257,5)</f>
        <v>0</v>
      </c>
      <c r="P257" s="217">
        <v>0</v>
      </c>
      <c r="Q257" s="217">
        <f>ROUND(E257*P257,5)</f>
        <v>0</v>
      </c>
      <c r="R257" s="217"/>
      <c r="S257" s="217"/>
      <c r="T257" s="218">
        <v>0</v>
      </c>
      <c r="U257" s="217">
        <f>ROUND(E257*T257,2)</f>
        <v>0</v>
      </c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 t="s">
        <v>118</v>
      </c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">
      <c r="A258" s="208">
        <v>178</v>
      </c>
      <c r="B258" s="214" t="s">
        <v>521</v>
      </c>
      <c r="C258" s="259" t="s">
        <v>524</v>
      </c>
      <c r="D258" s="216" t="s">
        <v>523</v>
      </c>
      <c r="E258" s="223">
        <v>1</v>
      </c>
      <c r="F258" s="226">
        <f>H258+J258</f>
        <v>0</v>
      </c>
      <c r="G258" s="227">
        <f>ROUND(E258*F258,2)</f>
        <v>0</v>
      </c>
      <c r="H258" s="227"/>
      <c r="I258" s="227">
        <f>ROUND(E258*H258,2)</f>
        <v>0</v>
      </c>
      <c r="J258" s="227"/>
      <c r="K258" s="227">
        <f>ROUND(E258*J258,2)</f>
        <v>0</v>
      </c>
      <c r="L258" s="227">
        <v>21</v>
      </c>
      <c r="M258" s="227">
        <f>G258*(1+L258/100)</f>
        <v>0</v>
      </c>
      <c r="N258" s="217">
        <v>0</v>
      </c>
      <c r="O258" s="217">
        <f>ROUND(E258*N258,5)</f>
        <v>0</v>
      </c>
      <c r="P258" s="217">
        <v>0</v>
      </c>
      <c r="Q258" s="217">
        <f>ROUND(E258*P258,5)</f>
        <v>0</v>
      </c>
      <c r="R258" s="217"/>
      <c r="S258" s="217"/>
      <c r="T258" s="218">
        <v>0</v>
      </c>
      <c r="U258" s="217">
        <f>ROUND(E258*T258,2)</f>
        <v>0</v>
      </c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 t="s">
        <v>118</v>
      </c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">
      <c r="A259" s="208">
        <v>179</v>
      </c>
      <c r="B259" s="214" t="s">
        <v>525</v>
      </c>
      <c r="C259" s="259" t="s">
        <v>526</v>
      </c>
      <c r="D259" s="216" t="s">
        <v>523</v>
      </c>
      <c r="E259" s="223">
        <v>16</v>
      </c>
      <c r="F259" s="226">
        <f>H259+J259</f>
        <v>0</v>
      </c>
      <c r="G259" s="227">
        <f>ROUND(E259*F259,2)</f>
        <v>0</v>
      </c>
      <c r="H259" s="227"/>
      <c r="I259" s="227">
        <f>ROUND(E259*H259,2)</f>
        <v>0</v>
      </c>
      <c r="J259" s="227"/>
      <c r="K259" s="227">
        <f>ROUND(E259*J259,2)</f>
        <v>0</v>
      </c>
      <c r="L259" s="227">
        <v>21</v>
      </c>
      <c r="M259" s="227">
        <f>G259*(1+L259/100)</f>
        <v>0</v>
      </c>
      <c r="N259" s="217">
        <v>0</v>
      </c>
      <c r="O259" s="217">
        <f>ROUND(E259*N259,5)</f>
        <v>0</v>
      </c>
      <c r="P259" s="217">
        <v>0</v>
      </c>
      <c r="Q259" s="217">
        <f>ROUND(E259*P259,5)</f>
        <v>0</v>
      </c>
      <c r="R259" s="217"/>
      <c r="S259" s="217"/>
      <c r="T259" s="218">
        <v>0</v>
      </c>
      <c r="U259" s="217">
        <f>ROUND(E259*T259,2)</f>
        <v>0</v>
      </c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 t="s">
        <v>118</v>
      </c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ht="22.5" outlineLevel="1" x14ac:dyDescent="0.2">
      <c r="A260" s="208">
        <v>180</v>
      </c>
      <c r="B260" s="214" t="s">
        <v>527</v>
      </c>
      <c r="C260" s="259" t="s">
        <v>528</v>
      </c>
      <c r="D260" s="216" t="s">
        <v>523</v>
      </c>
      <c r="E260" s="223">
        <v>1</v>
      </c>
      <c r="F260" s="226">
        <f>H260+J260</f>
        <v>0</v>
      </c>
      <c r="G260" s="227">
        <f>ROUND(E260*F260,2)</f>
        <v>0</v>
      </c>
      <c r="H260" s="227"/>
      <c r="I260" s="227">
        <f>ROUND(E260*H260,2)</f>
        <v>0</v>
      </c>
      <c r="J260" s="227"/>
      <c r="K260" s="227">
        <f>ROUND(E260*J260,2)</f>
        <v>0</v>
      </c>
      <c r="L260" s="227">
        <v>21</v>
      </c>
      <c r="M260" s="227">
        <f>G260*(1+L260/100)</f>
        <v>0</v>
      </c>
      <c r="N260" s="217">
        <v>0</v>
      </c>
      <c r="O260" s="217">
        <f>ROUND(E260*N260,5)</f>
        <v>0</v>
      </c>
      <c r="P260" s="217">
        <v>0</v>
      </c>
      <c r="Q260" s="217">
        <f>ROUND(E260*P260,5)</f>
        <v>0</v>
      </c>
      <c r="R260" s="217"/>
      <c r="S260" s="217"/>
      <c r="T260" s="218">
        <v>0</v>
      </c>
      <c r="U260" s="217">
        <f>ROUND(E260*T260,2)</f>
        <v>0</v>
      </c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 t="s">
        <v>118</v>
      </c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x14ac:dyDescent="0.2">
      <c r="A261" s="209" t="s">
        <v>113</v>
      </c>
      <c r="B261" s="215" t="s">
        <v>73</v>
      </c>
      <c r="C261" s="261" t="s">
        <v>74</v>
      </c>
      <c r="D261" s="220"/>
      <c r="E261" s="225"/>
      <c r="F261" s="228"/>
      <c r="G261" s="228">
        <f>SUMIF(AE262:AE302,"&lt;&gt;NOR",G262:G302)</f>
        <v>0</v>
      </c>
      <c r="H261" s="228"/>
      <c r="I261" s="228">
        <f>SUM(I262:I302)</f>
        <v>0</v>
      </c>
      <c r="J261" s="228"/>
      <c r="K261" s="228">
        <f>SUM(K262:K302)</f>
        <v>0</v>
      </c>
      <c r="L261" s="228"/>
      <c r="M261" s="228">
        <f>SUM(M262:M302)</f>
        <v>0</v>
      </c>
      <c r="N261" s="221"/>
      <c r="O261" s="221">
        <f>SUM(O262:O302)</f>
        <v>8.2060000000000008E-2</v>
      </c>
      <c r="P261" s="221"/>
      <c r="Q261" s="221">
        <f>SUM(Q262:Q302)</f>
        <v>0</v>
      </c>
      <c r="R261" s="221"/>
      <c r="S261" s="221"/>
      <c r="T261" s="222"/>
      <c r="U261" s="221">
        <f>SUM(U262:U302)</f>
        <v>45.94</v>
      </c>
      <c r="AE261" t="s">
        <v>114</v>
      </c>
    </row>
    <row r="262" spans="1:60" ht="22.5" outlineLevel="1" x14ac:dyDescent="0.2">
      <c r="A262" s="208">
        <v>181</v>
      </c>
      <c r="B262" s="214" t="s">
        <v>529</v>
      </c>
      <c r="C262" s="259" t="s">
        <v>530</v>
      </c>
      <c r="D262" s="216" t="s">
        <v>147</v>
      </c>
      <c r="E262" s="223">
        <v>74.444999999999993</v>
      </c>
      <c r="F262" s="226">
        <f>H262+J262</f>
        <v>0</v>
      </c>
      <c r="G262" s="227">
        <f>ROUND(E262*F262,2)</f>
        <v>0</v>
      </c>
      <c r="H262" s="227"/>
      <c r="I262" s="227">
        <f>ROUND(E262*H262,2)</f>
        <v>0</v>
      </c>
      <c r="J262" s="227"/>
      <c r="K262" s="227">
        <f>ROUND(E262*J262,2)</f>
        <v>0</v>
      </c>
      <c r="L262" s="227">
        <v>21</v>
      </c>
      <c r="M262" s="227">
        <f>G262*(1+L262/100)</f>
        <v>0</v>
      </c>
      <c r="N262" s="217">
        <v>2.0000000000000002E-5</v>
      </c>
      <c r="O262" s="217">
        <f>ROUND(E262*N262,5)</f>
        <v>1.49E-3</v>
      </c>
      <c r="P262" s="217">
        <v>0</v>
      </c>
      <c r="Q262" s="217">
        <f>ROUND(E262*P262,5)</f>
        <v>0</v>
      </c>
      <c r="R262" s="217"/>
      <c r="S262" s="217"/>
      <c r="T262" s="218">
        <v>0.129</v>
      </c>
      <c r="U262" s="217">
        <f>ROUND(E262*T262,2)</f>
        <v>9.6</v>
      </c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 t="s">
        <v>118</v>
      </c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">
      <c r="A263" s="208"/>
      <c r="B263" s="214"/>
      <c r="C263" s="260" t="s">
        <v>531</v>
      </c>
      <c r="D263" s="219"/>
      <c r="E263" s="224">
        <v>74.444999999999993</v>
      </c>
      <c r="F263" s="227"/>
      <c r="G263" s="227"/>
      <c r="H263" s="227"/>
      <c r="I263" s="227"/>
      <c r="J263" s="227"/>
      <c r="K263" s="227"/>
      <c r="L263" s="227"/>
      <c r="M263" s="227"/>
      <c r="N263" s="217"/>
      <c r="O263" s="217"/>
      <c r="P263" s="217"/>
      <c r="Q263" s="217"/>
      <c r="R263" s="217"/>
      <c r="S263" s="217"/>
      <c r="T263" s="218"/>
      <c r="U263" s="21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 t="s">
        <v>120</v>
      </c>
      <c r="AF263" s="207">
        <v>0</v>
      </c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ht="22.5" outlineLevel="1" x14ac:dyDescent="0.2">
      <c r="A264" s="208">
        <v>182</v>
      </c>
      <c r="B264" s="214" t="s">
        <v>532</v>
      </c>
      <c r="C264" s="259" t="s">
        <v>533</v>
      </c>
      <c r="D264" s="216" t="s">
        <v>147</v>
      </c>
      <c r="E264" s="223">
        <v>36.75</v>
      </c>
      <c r="F264" s="226">
        <f>H264+J264</f>
        <v>0</v>
      </c>
      <c r="G264" s="227">
        <f>ROUND(E264*F264,2)</f>
        <v>0</v>
      </c>
      <c r="H264" s="227"/>
      <c r="I264" s="227">
        <f>ROUND(E264*H264,2)</f>
        <v>0</v>
      </c>
      <c r="J264" s="227"/>
      <c r="K264" s="227">
        <f>ROUND(E264*J264,2)</f>
        <v>0</v>
      </c>
      <c r="L264" s="227">
        <v>21</v>
      </c>
      <c r="M264" s="227">
        <f>G264*(1+L264/100)</f>
        <v>0</v>
      </c>
      <c r="N264" s="217">
        <v>6.0000000000000002E-5</v>
      </c>
      <c r="O264" s="217">
        <f>ROUND(E264*N264,5)</f>
        <v>2.2100000000000002E-3</v>
      </c>
      <c r="P264" s="217">
        <v>0</v>
      </c>
      <c r="Q264" s="217">
        <f>ROUND(E264*P264,5)</f>
        <v>0</v>
      </c>
      <c r="R264" s="217"/>
      <c r="S264" s="217"/>
      <c r="T264" s="218">
        <v>0.129</v>
      </c>
      <c r="U264" s="217">
        <f>ROUND(E264*T264,2)</f>
        <v>4.74</v>
      </c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 t="s">
        <v>118</v>
      </c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">
      <c r="A265" s="208"/>
      <c r="B265" s="214"/>
      <c r="C265" s="260" t="s">
        <v>534</v>
      </c>
      <c r="D265" s="219"/>
      <c r="E265" s="224">
        <v>36.75</v>
      </c>
      <c r="F265" s="227"/>
      <c r="G265" s="227"/>
      <c r="H265" s="227"/>
      <c r="I265" s="227"/>
      <c r="J265" s="227"/>
      <c r="K265" s="227"/>
      <c r="L265" s="227"/>
      <c r="M265" s="227"/>
      <c r="N265" s="217"/>
      <c r="O265" s="217"/>
      <c r="P265" s="217"/>
      <c r="Q265" s="217"/>
      <c r="R265" s="217"/>
      <c r="S265" s="217"/>
      <c r="T265" s="218"/>
      <c r="U265" s="21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 t="s">
        <v>120</v>
      </c>
      <c r="AF265" s="207">
        <v>0</v>
      </c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ht="22.5" outlineLevel="1" x14ac:dyDescent="0.2">
      <c r="A266" s="208">
        <v>183</v>
      </c>
      <c r="B266" s="214" t="s">
        <v>535</v>
      </c>
      <c r="C266" s="259" t="s">
        <v>536</v>
      </c>
      <c r="D266" s="216" t="s">
        <v>147</v>
      </c>
      <c r="E266" s="223">
        <v>2.625</v>
      </c>
      <c r="F266" s="226">
        <f>H266+J266</f>
        <v>0</v>
      </c>
      <c r="G266" s="227">
        <f>ROUND(E266*F266,2)</f>
        <v>0</v>
      </c>
      <c r="H266" s="227"/>
      <c r="I266" s="227">
        <f>ROUND(E266*H266,2)</f>
        <v>0</v>
      </c>
      <c r="J266" s="227"/>
      <c r="K266" s="227">
        <f>ROUND(E266*J266,2)</f>
        <v>0</v>
      </c>
      <c r="L266" s="227">
        <v>21</v>
      </c>
      <c r="M266" s="227">
        <f>G266*(1+L266/100)</f>
        <v>0</v>
      </c>
      <c r="N266" s="217">
        <v>4.0000000000000003E-5</v>
      </c>
      <c r="O266" s="217">
        <f>ROUND(E266*N266,5)</f>
        <v>1.1E-4</v>
      </c>
      <c r="P266" s="217">
        <v>0</v>
      </c>
      <c r="Q266" s="217">
        <f>ROUND(E266*P266,5)</f>
        <v>0</v>
      </c>
      <c r="R266" s="217"/>
      <c r="S266" s="217"/>
      <c r="T266" s="218">
        <v>0.129</v>
      </c>
      <c r="U266" s="217">
        <f>ROUND(E266*T266,2)</f>
        <v>0.34</v>
      </c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 t="s">
        <v>118</v>
      </c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">
      <c r="A267" s="208"/>
      <c r="B267" s="214"/>
      <c r="C267" s="260" t="s">
        <v>537</v>
      </c>
      <c r="D267" s="219"/>
      <c r="E267" s="224">
        <v>2.625</v>
      </c>
      <c r="F267" s="227"/>
      <c r="G267" s="227"/>
      <c r="H267" s="227"/>
      <c r="I267" s="227"/>
      <c r="J267" s="227"/>
      <c r="K267" s="227"/>
      <c r="L267" s="227"/>
      <c r="M267" s="227"/>
      <c r="N267" s="217"/>
      <c r="O267" s="217"/>
      <c r="P267" s="217"/>
      <c r="Q267" s="217"/>
      <c r="R267" s="217"/>
      <c r="S267" s="217"/>
      <c r="T267" s="218"/>
      <c r="U267" s="21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 t="s">
        <v>120</v>
      </c>
      <c r="AF267" s="207">
        <v>0</v>
      </c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ht="22.5" outlineLevel="1" x14ac:dyDescent="0.2">
      <c r="A268" s="208">
        <v>184</v>
      </c>
      <c r="B268" s="214" t="s">
        <v>538</v>
      </c>
      <c r="C268" s="259" t="s">
        <v>539</v>
      </c>
      <c r="D268" s="216" t="s">
        <v>147</v>
      </c>
      <c r="E268" s="223">
        <v>8.9250000000000007</v>
      </c>
      <c r="F268" s="226">
        <f>H268+J268</f>
        <v>0</v>
      </c>
      <c r="G268" s="227">
        <f>ROUND(E268*F268,2)</f>
        <v>0</v>
      </c>
      <c r="H268" s="227"/>
      <c r="I268" s="227">
        <f>ROUND(E268*H268,2)</f>
        <v>0</v>
      </c>
      <c r="J268" s="227"/>
      <c r="K268" s="227">
        <f>ROUND(E268*J268,2)</f>
        <v>0</v>
      </c>
      <c r="L268" s="227">
        <v>21</v>
      </c>
      <c r="M268" s="227">
        <f>G268*(1+L268/100)</f>
        <v>0</v>
      </c>
      <c r="N268" s="217">
        <v>5.0000000000000002E-5</v>
      </c>
      <c r="O268" s="217">
        <f>ROUND(E268*N268,5)</f>
        <v>4.4999999999999999E-4</v>
      </c>
      <c r="P268" s="217">
        <v>0</v>
      </c>
      <c r="Q268" s="217">
        <f>ROUND(E268*P268,5)</f>
        <v>0</v>
      </c>
      <c r="R268" s="217"/>
      <c r="S268" s="217"/>
      <c r="T268" s="218">
        <v>0.14199999999999999</v>
      </c>
      <c r="U268" s="217">
        <f>ROUND(E268*T268,2)</f>
        <v>1.27</v>
      </c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 t="s">
        <v>118</v>
      </c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">
      <c r="A269" s="208"/>
      <c r="B269" s="214"/>
      <c r="C269" s="260" t="s">
        <v>540</v>
      </c>
      <c r="D269" s="219"/>
      <c r="E269" s="224">
        <v>8.9250000000000007</v>
      </c>
      <c r="F269" s="227"/>
      <c r="G269" s="227"/>
      <c r="H269" s="227"/>
      <c r="I269" s="227"/>
      <c r="J269" s="227"/>
      <c r="K269" s="227"/>
      <c r="L269" s="227"/>
      <c r="M269" s="227"/>
      <c r="N269" s="217"/>
      <c r="O269" s="217"/>
      <c r="P269" s="217"/>
      <c r="Q269" s="217"/>
      <c r="R269" s="217"/>
      <c r="S269" s="217"/>
      <c r="T269" s="218"/>
      <c r="U269" s="21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 t="s">
        <v>120</v>
      </c>
      <c r="AF269" s="207">
        <v>0</v>
      </c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ht="22.5" outlineLevel="1" x14ac:dyDescent="0.2">
      <c r="A270" s="208">
        <v>185</v>
      </c>
      <c r="B270" s="214" t="s">
        <v>541</v>
      </c>
      <c r="C270" s="259" t="s">
        <v>542</v>
      </c>
      <c r="D270" s="216" t="s">
        <v>147</v>
      </c>
      <c r="E270" s="223">
        <v>1.575</v>
      </c>
      <c r="F270" s="226">
        <f>H270+J270</f>
        <v>0</v>
      </c>
      <c r="G270" s="227">
        <f>ROUND(E270*F270,2)</f>
        <v>0</v>
      </c>
      <c r="H270" s="227"/>
      <c r="I270" s="227">
        <f>ROUND(E270*H270,2)</f>
        <v>0</v>
      </c>
      <c r="J270" s="227"/>
      <c r="K270" s="227">
        <f>ROUND(E270*J270,2)</f>
        <v>0</v>
      </c>
      <c r="L270" s="227">
        <v>21</v>
      </c>
      <c r="M270" s="227">
        <f>G270*(1+L270/100)</f>
        <v>0</v>
      </c>
      <c r="N270" s="217">
        <v>1.2E-4</v>
      </c>
      <c r="O270" s="217">
        <f>ROUND(E270*N270,5)</f>
        <v>1.9000000000000001E-4</v>
      </c>
      <c r="P270" s="217">
        <v>0</v>
      </c>
      <c r="Q270" s="217">
        <f>ROUND(E270*P270,5)</f>
        <v>0</v>
      </c>
      <c r="R270" s="217"/>
      <c r="S270" s="217"/>
      <c r="T270" s="218">
        <v>0.17</v>
      </c>
      <c r="U270" s="217">
        <f>ROUND(E270*T270,2)</f>
        <v>0.27</v>
      </c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 t="s">
        <v>118</v>
      </c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">
      <c r="A271" s="208"/>
      <c r="B271" s="214"/>
      <c r="C271" s="260" t="s">
        <v>543</v>
      </c>
      <c r="D271" s="219"/>
      <c r="E271" s="224">
        <v>1.575</v>
      </c>
      <c r="F271" s="227"/>
      <c r="G271" s="227"/>
      <c r="H271" s="227"/>
      <c r="I271" s="227"/>
      <c r="J271" s="227"/>
      <c r="K271" s="227"/>
      <c r="L271" s="227"/>
      <c r="M271" s="227"/>
      <c r="N271" s="217"/>
      <c r="O271" s="217"/>
      <c r="P271" s="217"/>
      <c r="Q271" s="217"/>
      <c r="R271" s="217"/>
      <c r="S271" s="217"/>
      <c r="T271" s="218"/>
      <c r="U271" s="21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 t="s">
        <v>120</v>
      </c>
      <c r="AF271" s="207">
        <v>0</v>
      </c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ht="22.5" outlineLevel="1" x14ac:dyDescent="0.2">
      <c r="A272" s="208">
        <v>186</v>
      </c>
      <c r="B272" s="214" t="s">
        <v>544</v>
      </c>
      <c r="C272" s="259" t="s">
        <v>545</v>
      </c>
      <c r="D272" s="216" t="s">
        <v>147</v>
      </c>
      <c r="E272" s="223">
        <v>1.05</v>
      </c>
      <c r="F272" s="226">
        <f>H272+J272</f>
        <v>0</v>
      </c>
      <c r="G272" s="227">
        <f>ROUND(E272*F272,2)</f>
        <v>0</v>
      </c>
      <c r="H272" s="227"/>
      <c r="I272" s="227">
        <f>ROUND(E272*H272,2)</f>
        <v>0</v>
      </c>
      <c r="J272" s="227"/>
      <c r="K272" s="227">
        <f>ROUND(E272*J272,2)</f>
        <v>0</v>
      </c>
      <c r="L272" s="227">
        <v>21</v>
      </c>
      <c r="M272" s="227">
        <f>G272*(1+L272/100)</f>
        <v>0</v>
      </c>
      <c r="N272" s="217">
        <v>1.2E-4</v>
      </c>
      <c r="O272" s="217">
        <f>ROUND(E272*N272,5)</f>
        <v>1.2999999999999999E-4</v>
      </c>
      <c r="P272" s="217">
        <v>0</v>
      </c>
      <c r="Q272" s="217">
        <f>ROUND(E272*P272,5)</f>
        <v>0</v>
      </c>
      <c r="R272" s="217"/>
      <c r="S272" s="217"/>
      <c r="T272" s="218">
        <v>0.17</v>
      </c>
      <c r="U272" s="217">
        <f>ROUND(E272*T272,2)</f>
        <v>0.18</v>
      </c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 t="s">
        <v>118</v>
      </c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">
      <c r="A273" s="208"/>
      <c r="B273" s="214"/>
      <c r="C273" s="260" t="s">
        <v>234</v>
      </c>
      <c r="D273" s="219"/>
      <c r="E273" s="224">
        <v>1.05</v>
      </c>
      <c r="F273" s="227"/>
      <c r="G273" s="227"/>
      <c r="H273" s="227"/>
      <c r="I273" s="227"/>
      <c r="J273" s="227"/>
      <c r="K273" s="227"/>
      <c r="L273" s="227"/>
      <c r="M273" s="227"/>
      <c r="N273" s="217"/>
      <c r="O273" s="217"/>
      <c r="P273" s="217"/>
      <c r="Q273" s="217"/>
      <c r="R273" s="217"/>
      <c r="S273" s="217"/>
      <c r="T273" s="218"/>
      <c r="U273" s="21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 t="s">
        <v>120</v>
      </c>
      <c r="AF273" s="207">
        <v>0</v>
      </c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ht="22.5" outlineLevel="1" x14ac:dyDescent="0.2">
      <c r="A274" s="208">
        <v>187</v>
      </c>
      <c r="B274" s="214" t="s">
        <v>546</v>
      </c>
      <c r="C274" s="259" t="s">
        <v>547</v>
      </c>
      <c r="D274" s="216" t="s">
        <v>147</v>
      </c>
      <c r="E274" s="223">
        <v>15.225</v>
      </c>
      <c r="F274" s="226">
        <f>H274+J274</f>
        <v>0</v>
      </c>
      <c r="G274" s="227">
        <f>ROUND(E274*F274,2)</f>
        <v>0</v>
      </c>
      <c r="H274" s="227"/>
      <c r="I274" s="227">
        <f>ROUND(E274*H274,2)</f>
        <v>0</v>
      </c>
      <c r="J274" s="227"/>
      <c r="K274" s="227">
        <f>ROUND(E274*J274,2)</f>
        <v>0</v>
      </c>
      <c r="L274" s="227">
        <v>21</v>
      </c>
      <c r="M274" s="227">
        <f>G274*(1+L274/100)</f>
        <v>0</v>
      </c>
      <c r="N274" s="217">
        <v>1.2999999999999999E-4</v>
      </c>
      <c r="O274" s="217">
        <f>ROUND(E274*N274,5)</f>
        <v>1.98E-3</v>
      </c>
      <c r="P274" s="217">
        <v>0</v>
      </c>
      <c r="Q274" s="217">
        <f>ROUND(E274*P274,5)</f>
        <v>0</v>
      </c>
      <c r="R274" s="217"/>
      <c r="S274" s="217"/>
      <c r="T274" s="218">
        <v>0.185</v>
      </c>
      <c r="U274" s="217">
        <f>ROUND(E274*T274,2)</f>
        <v>2.82</v>
      </c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 t="s">
        <v>118</v>
      </c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">
      <c r="A275" s="208"/>
      <c r="B275" s="214"/>
      <c r="C275" s="260" t="s">
        <v>548</v>
      </c>
      <c r="D275" s="219"/>
      <c r="E275" s="224">
        <v>15.225</v>
      </c>
      <c r="F275" s="227"/>
      <c r="G275" s="227"/>
      <c r="H275" s="227"/>
      <c r="I275" s="227"/>
      <c r="J275" s="227"/>
      <c r="K275" s="227"/>
      <c r="L275" s="227"/>
      <c r="M275" s="227"/>
      <c r="N275" s="217"/>
      <c r="O275" s="217"/>
      <c r="P275" s="217"/>
      <c r="Q275" s="217"/>
      <c r="R275" s="217"/>
      <c r="S275" s="217"/>
      <c r="T275" s="218"/>
      <c r="U275" s="21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 t="s">
        <v>120</v>
      </c>
      <c r="AF275" s="207">
        <v>0</v>
      </c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ht="22.5" outlineLevel="1" x14ac:dyDescent="0.2">
      <c r="A276" s="208">
        <v>188</v>
      </c>
      <c r="B276" s="214" t="s">
        <v>549</v>
      </c>
      <c r="C276" s="259" t="s">
        <v>550</v>
      </c>
      <c r="D276" s="216" t="s">
        <v>147</v>
      </c>
      <c r="E276" s="223">
        <v>6.8250000000000002</v>
      </c>
      <c r="F276" s="226">
        <f>H276+J276</f>
        <v>0</v>
      </c>
      <c r="G276" s="227">
        <f>ROUND(E276*F276,2)</f>
        <v>0</v>
      </c>
      <c r="H276" s="227"/>
      <c r="I276" s="227">
        <f>ROUND(E276*H276,2)</f>
        <v>0</v>
      </c>
      <c r="J276" s="227"/>
      <c r="K276" s="227">
        <f>ROUND(E276*J276,2)</f>
        <v>0</v>
      </c>
      <c r="L276" s="227">
        <v>21</v>
      </c>
      <c r="M276" s="227">
        <f>G276*(1+L276/100)</f>
        <v>0</v>
      </c>
      <c r="N276" s="217">
        <v>1.8000000000000001E-4</v>
      </c>
      <c r="O276" s="217">
        <f>ROUND(E276*N276,5)</f>
        <v>1.23E-3</v>
      </c>
      <c r="P276" s="217">
        <v>0</v>
      </c>
      <c r="Q276" s="217">
        <f>ROUND(E276*P276,5)</f>
        <v>0</v>
      </c>
      <c r="R276" s="217"/>
      <c r="S276" s="217"/>
      <c r="T276" s="218">
        <v>0.2</v>
      </c>
      <c r="U276" s="217">
        <f>ROUND(E276*T276,2)</f>
        <v>1.37</v>
      </c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 t="s">
        <v>118</v>
      </c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">
      <c r="A277" s="208"/>
      <c r="B277" s="214"/>
      <c r="C277" s="260" t="s">
        <v>551</v>
      </c>
      <c r="D277" s="219"/>
      <c r="E277" s="224">
        <v>6.8250000000000002</v>
      </c>
      <c r="F277" s="227"/>
      <c r="G277" s="227"/>
      <c r="H277" s="227"/>
      <c r="I277" s="227"/>
      <c r="J277" s="227"/>
      <c r="K277" s="227"/>
      <c r="L277" s="227"/>
      <c r="M277" s="227"/>
      <c r="N277" s="217"/>
      <c r="O277" s="217"/>
      <c r="P277" s="217"/>
      <c r="Q277" s="217"/>
      <c r="R277" s="217"/>
      <c r="S277" s="217"/>
      <c r="T277" s="218"/>
      <c r="U277" s="21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 t="s">
        <v>120</v>
      </c>
      <c r="AF277" s="207">
        <v>0</v>
      </c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ht="22.5" outlineLevel="1" x14ac:dyDescent="0.2">
      <c r="A278" s="208">
        <v>189</v>
      </c>
      <c r="B278" s="214" t="s">
        <v>552</v>
      </c>
      <c r="C278" s="259" t="s">
        <v>553</v>
      </c>
      <c r="D278" s="216" t="s">
        <v>147</v>
      </c>
      <c r="E278" s="223">
        <v>19.95</v>
      </c>
      <c r="F278" s="226">
        <f>H278+J278</f>
        <v>0</v>
      </c>
      <c r="G278" s="227">
        <f>ROUND(E278*F278,2)</f>
        <v>0</v>
      </c>
      <c r="H278" s="227"/>
      <c r="I278" s="227">
        <f>ROUND(E278*H278,2)</f>
        <v>0</v>
      </c>
      <c r="J278" s="227"/>
      <c r="K278" s="227">
        <f>ROUND(E278*J278,2)</f>
        <v>0</v>
      </c>
      <c r="L278" s="227">
        <v>21</v>
      </c>
      <c r="M278" s="227">
        <f>G278*(1+L278/100)</f>
        <v>0</v>
      </c>
      <c r="N278" s="217">
        <v>4.0000000000000003E-5</v>
      </c>
      <c r="O278" s="217">
        <f>ROUND(E278*N278,5)</f>
        <v>8.0000000000000004E-4</v>
      </c>
      <c r="P278" s="217">
        <v>0</v>
      </c>
      <c r="Q278" s="217">
        <f>ROUND(E278*P278,5)</f>
        <v>0</v>
      </c>
      <c r="R278" s="217"/>
      <c r="S278" s="217"/>
      <c r="T278" s="218">
        <v>0.129</v>
      </c>
      <c r="U278" s="217">
        <f>ROUND(E278*T278,2)</f>
        <v>2.57</v>
      </c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 t="s">
        <v>118</v>
      </c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">
      <c r="A279" s="208"/>
      <c r="B279" s="214"/>
      <c r="C279" s="260" t="s">
        <v>554</v>
      </c>
      <c r="D279" s="219"/>
      <c r="E279" s="224">
        <v>19.95</v>
      </c>
      <c r="F279" s="227"/>
      <c r="G279" s="227"/>
      <c r="H279" s="227"/>
      <c r="I279" s="227"/>
      <c r="J279" s="227"/>
      <c r="K279" s="227"/>
      <c r="L279" s="227"/>
      <c r="M279" s="227"/>
      <c r="N279" s="217"/>
      <c r="O279" s="217"/>
      <c r="P279" s="217"/>
      <c r="Q279" s="217"/>
      <c r="R279" s="217"/>
      <c r="S279" s="217"/>
      <c r="T279" s="218"/>
      <c r="U279" s="21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 t="s">
        <v>120</v>
      </c>
      <c r="AF279" s="207">
        <v>0</v>
      </c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ht="22.5" outlineLevel="1" x14ac:dyDescent="0.2">
      <c r="A280" s="208">
        <v>190</v>
      </c>
      <c r="B280" s="214" t="s">
        <v>555</v>
      </c>
      <c r="C280" s="259" t="s">
        <v>556</v>
      </c>
      <c r="D280" s="216" t="s">
        <v>147</v>
      </c>
      <c r="E280" s="223">
        <v>8.4</v>
      </c>
      <c r="F280" s="226">
        <f>H280+J280</f>
        <v>0</v>
      </c>
      <c r="G280" s="227">
        <f>ROUND(E280*F280,2)</f>
        <v>0</v>
      </c>
      <c r="H280" s="227"/>
      <c r="I280" s="227">
        <f>ROUND(E280*H280,2)</f>
        <v>0</v>
      </c>
      <c r="J280" s="227"/>
      <c r="K280" s="227">
        <f>ROUND(E280*J280,2)</f>
        <v>0</v>
      </c>
      <c r="L280" s="227">
        <v>21</v>
      </c>
      <c r="M280" s="227">
        <f>G280*(1+L280/100)</f>
        <v>0</v>
      </c>
      <c r="N280" s="217">
        <v>6.0000000000000002E-5</v>
      </c>
      <c r="O280" s="217">
        <f>ROUND(E280*N280,5)</f>
        <v>5.0000000000000001E-4</v>
      </c>
      <c r="P280" s="217">
        <v>0</v>
      </c>
      <c r="Q280" s="217">
        <f>ROUND(E280*P280,5)</f>
        <v>0</v>
      </c>
      <c r="R280" s="217"/>
      <c r="S280" s="217"/>
      <c r="T280" s="218">
        <v>0.14199999999999999</v>
      </c>
      <c r="U280" s="217">
        <f>ROUND(E280*T280,2)</f>
        <v>1.19</v>
      </c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 t="s">
        <v>118</v>
      </c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">
      <c r="A281" s="208"/>
      <c r="B281" s="214"/>
      <c r="C281" s="260" t="s">
        <v>557</v>
      </c>
      <c r="D281" s="219"/>
      <c r="E281" s="224">
        <v>8.4</v>
      </c>
      <c r="F281" s="227"/>
      <c r="G281" s="227"/>
      <c r="H281" s="227"/>
      <c r="I281" s="227"/>
      <c r="J281" s="227"/>
      <c r="K281" s="227"/>
      <c r="L281" s="227"/>
      <c r="M281" s="227"/>
      <c r="N281" s="217"/>
      <c r="O281" s="217"/>
      <c r="P281" s="217"/>
      <c r="Q281" s="217"/>
      <c r="R281" s="217"/>
      <c r="S281" s="217"/>
      <c r="T281" s="218"/>
      <c r="U281" s="21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 t="s">
        <v>120</v>
      </c>
      <c r="AF281" s="207">
        <v>0</v>
      </c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ht="22.5" outlineLevel="1" x14ac:dyDescent="0.2">
      <c r="A282" s="208">
        <v>191</v>
      </c>
      <c r="B282" s="214" t="s">
        <v>558</v>
      </c>
      <c r="C282" s="259" t="s">
        <v>559</v>
      </c>
      <c r="D282" s="216" t="s">
        <v>147</v>
      </c>
      <c r="E282" s="223">
        <v>3.15</v>
      </c>
      <c r="F282" s="226">
        <f>H282+J282</f>
        <v>0</v>
      </c>
      <c r="G282" s="227">
        <f>ROUND(E282*F282,2)</f>
        <v>0</v>
      </c>
      <c r="H282" s="227"/>
      <c r="I282" s="227">
        <f>ROUND(E282*H282,2)</f>
        <v>0</v>
      </c>
      <c r="J282" s="227"/>
      <c r="K282" s="227">
        <f>ROUND(E282*J282,2)</f>
        <v>0</v>
      </c>
      <c r="L282" s="227">
        <v>21</v>
      </c>
      <c r="M282" s="227">
        <f>G282*(1+L282/100)</f>
        <v>0</v>
      </c>
      <c r="N282" s="217">
        <v>6.0000000000000002E-5</v>
      </c>
      <c r="O282" s="217">
        <f>ROUND(E282*N282,5)</f>
        <v>1.9000000000000001E-4</v>
      </c>
      <c r="P282" s="217">
        <v>0</v>
      </c>
      <c r="Q282" s="217">
        <f>ROUND(E282*P282,5)</f>
        <v>0</v>
      </c>
      <c r="R282" s="217"/>
      <c r="S282" s="217"/>
      <c r="T282" s="218">
        <v>0.14199999999999999</v>
      </c>
      <c r="U282" s="217">
        <f>ROUND(E282*T282,2)</f>
        <v>0.45</v>
      </c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 t="s">
        <v>118</v>
      </c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">
      <c r="A283" s="208"/>
      <c r="B283" s="214"/>
      <c r="C283" s="260" t="s">
        <v>560</v>
      </c>
      <c r="D283" s="219"/>
      <c r="E283" s="224">
        <v>3.15</v>
      </c>
      <c r="F283" s="227"/>
      <c r="G283" s="227"/>
      <c r="H283" s="227"/>
      <c r="I283" s="227"/>
      <c r="J283" s="227"/>
      <c r="K283" s="227"/>
      <c r="L283" s="227"/>
      <c r="M283" s="227"/>
      <c r="N283" s="217"/>
      <c r="O283" s="217"/>
      <c r="P283" s="217"/>
      <c r="Q283" s="217"/>
      <c r="R283" s="217"/>
      <c r="S283" s="217"/>
      <c r="T283" s="218"/>
      <c r="U283" s="21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 t="s">
        <v>120</v>
      </c>
      <c r="AF283" s="207">
        <v>0</v>
      </c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ht="22.5" outlineLevel="1" x14ac:dyDescent="0.2">
      <c r="A284" s="208">
        <v>192</v>
      </c>
      <c r="B284" s="214" t="s">
        <v>561</v>
      </c>
      <c r="C284" s="259" t="s">
        <v>562</v>
      </c>
      <c r="D284" s="216" t="s">
        <v>147</v>
      </c>
      <c r="E284" s="223">
        <v>9.9749999999999996</v>
      </c>
      <c r="F284" s="226">
        <f>H284+J284</f>
        <v>0</v>
      </c>
      <c r="G284" s="227">
        <f>ROUND(E284*F284,2)</f>
        <v>0</v>
      </c>
      <c r="H284" s="227"/>
      <c r="I284" s="227">
        <f>ROUND(E284*H284,2)</f>
        <v>0</v>
      </c>
      <c r="J284" s="227"/>
      <c r="K284" s="227">
        <f>ROUND(E284*J284,2)</f>
        <v>0</v>
      </c>
      <c r="L284" s="227">
        <v>21</v>
      </c>
      <c r="M284" s="227">
        <f>G284*(1+L284/100)</f>
        <v>0</v>
      </c>
      <c r="N284" s="217">
        <v>1.1E-4</v>
      </c>
      <c r="O284" s="217">
        <f>ROUND(E284*N284,5)</f>
        <v>1.1000000000000001E-3</v>
      </c>
      <c r="P284" s="217">
        <v>0</v>
      </c>
      <c r="Q284" s="217">
        <f>ROUND(E284*P284,5)</f>
        <v>0</v>
      </c>
      <c r="R284" s="217"/>
      <c r="S284" s="217"/>
      <c r="T284" s="218">
        <v>0.157</v>
      </c>
      <c r="U284" s="217">
        <f>ROUND(E284*T284,2)</f>
        <v>1.57</v>
      </c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 t="s">
        <v>118</v>
      </c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outlineLevel="1" x14ac:dyDescent="0.2">
      <c r="A285" s="208"/>
      <c r="B285" s="214"/>
      <c r="C285" s="260" t="s">
        <v>563</v>
      </c>
      <c r="D285" s="219"/>
      <c r="E285" s="224">
        <v>9.9749999999999996</v>
      </c>
      <c r="F285" s="227"/>
      <c r="G285" s="227"/>
      <c r="H285" s="227"/>
      <c r="I285" s="227"/>
      <c r="J285" s="227"/>
      <c r="K285" s="227"/>
      <c r="L285" s="227"/>
      <c r="M285" s="227"/>
      <c r="N285" s="217"/>
      <c r="O285" s="217"/>
      <c r="P285" s="217"/>
      <c r="Q285" s="217"/>
      <c r="R285" s="217"/>
      <c r="S285" s="217"/>
      <c r="T285" s="218"/>
      <c r="U285" s="21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 t="s">
        <v>120</v>
      </c>
      <c r="AF285" s="207">
        <v>0</v>
      </c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ht="22.5" outlineLevel="1" x14ac:dyDescent="0.2">
      <c r="A286" s="208">
        <v>193</v>
      </c>
      <c r="B286" s="214" t="s">
        <v>564</v>
      </c>
      <c r="C286" s="259" t="s">
        <v>565</v>
      </c>
      <c r="D286" s="216" t="s">
        <v>147</v>
      </c>
      <c r="E286" s="223">
        <v>21</v>
      </c>
      <c r="F286" s="226">
        <f>H286+J286</f>
        <v>0</v>
      </c>
      <c r="G286" s="227">
        <f>ROUND(E286*F286,2)</f>
        <v>0</v>
      </c>
      <c r="H286" s="227"/>
      <c r="I286" s="227">
        <f>ROUND(E286*H286,2)</f>
        <v>0</v>
      </c>
      <c r="J286" s="227"/>
      <c r="K286" s="227">
        <f>ROUND(E286*J286,2)</f>
        <v>0</v>
      </c>
      <c r="L286" s="227">
        <v>21</v>
      </c>
      <c r="M286" s="227">
        <f>G286*(1+L286/100)</f>
        <v>0</v>
      </c>
      <c r="N286" s="217">
        <v>1.2999999999999999E-4</v>
      </c>
      <c r="O286" s="217">
        <f>ROUND(E286*N286,5)</f>
        <v>2.7299999999999998E-3</v>
      </c>
      <c r="P286" s="217">
        <v>0</v>
      </c>
      <c r="Q286" s="217">
        <f>ROUND(E286*P286,5)</f>
        <v>0</v>
      </c>
      <c r="R286" s="217"/>
      <c r="S286" s="217"/>
      <c r="T286" s="218">
        <v>0.17</v>
      </c>
      <c r="U286" s="217">
        <f>ROUND(E286*T286,2)</f>
        <v>3.57</v>
      </c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 t="s">
        <v>118</v>
      </c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">
      <c r="A287" s="208"/>
      <c r="B287" s="214"/>
      <c r="C287" s="260" t="s">
        <v>566</v>
      </c>
      <c r="D287" s="219"/>
      <c r="E287" s="224">
        <v>21</v>
      </c>
      <c r="F287" s="227"/>
      <c r="G287" s="227"/>
      <c r="H287" s="227"/>
      <c r="I287" s="227"/>
      <c r="J287" s="227"/>
      <c r="K287" s="227"/>
      <c r="L287" s="227"/>
      <c r="M287" s="227"/>
      <c r="N287" s="217"/>
      <c r="O287" s="217"/>
      <c r="P287" s="217"/>
      <c r="Q287" s="217"/>
      <c r="R287" s="217"/>
      <c r="S287" s="217"/>
      <c r="T287" s="218"/>
      <c r="U287" s="21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 t="s">
        <v>120</v>
      </c>
      <c r="AF287" s="207">
        <v>0</v>
      </c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ht="22.5" outlineLevel="1" x14ac:dyDescent="0.2">
      <c r="A288" s="208">
        <v>194</v>
      </c>
      <c r="B288" s="214" t="s">
        <v>567</v>
      </c>
      <c r="C288" s="259" t="s">
        <v>568</v>
      </c>
      <c r="D288" s="216" t="s">
        <v>147</v>
      </c>
      <c r="E288" s="223">
        <v>23.835000000000001</v>
      </c>
      <c r="F288" s="226">
        <f>H288+J288</f>
        <v>0</v>
      </c>
      <c r="G288" s="227">
        <f>ROUND(E288*F288,2)</f>
        <v>0</v>
      </c>
      <c r="H288" s="227"/>
      <c r="I288" s="227">
        <f>ROUND(E288*H288,2)</f>
        <v>0</v>
      </c>
      <c r="J288" s="227"/>
      <c r="K288" s="227">
        <f>ROUND(E288*J288,2)</f>
        <v>0</v>
      </c>
      <c r="L288" s="227">
        <v>21</v>
      </c>
      <c r="M288" s="227">
        <f>G288*(1+L288/100)</f>
        <v>0</v>
      </c>
      <c r="N288" s="217">
        <v>5.0000000000000002E-5</v>
      </c>
      <c r="O288" s="217">
        <f>ROUND(E288*N288,5)</f>
        <v>1.1900000000000001E-3</v>
      </c>
      <c r="P288" s="217">
        <v>0</v>
      </c>
      <c r="Q288" s="217">
        <f>ROUND(E288*P288,5)</f>
        <v>0</v>
      </c>
      <c r="R288" s="217"/>
      <c r="S288" s="217"/>
      <c r="T288" s="218">
        <v>0.129</v>
      </c>
      <c r="U288" s="217">
        <f>ROUND(E288*T288,2)</f>
        <v>3.07</v>
      </c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 t="s">
        <v>118</v>
      </c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">
      <c r="A289" s="208"/>
      <c r="B289" s="214"/>
      <c r="C289" s="260" t="s">
        <v>569</v>
      </c>
      <c r="D289" s="219"/>
      <c r="E289" s="224">
        <v>23.835000000000001</v>
      </c>
      <c r="F289" s="227"/>
      <c r="G289" s="227"/>
      <c r="H289" s="227"/>
      <c r="I289" s="227"/>
      <c r="J289" s="227"/>
      <c r="K289" s="227"/>
      <c r="L289" s="227"/>
      <c r="M289" s="227"/>
      <c r="N289" s="217"/>
      <c r="O289" s="217"/>
      <c r="P289" s="217"/>
      <c r="Q289" s="217"/>
      <c r="R289" s="217"/>
      <c r="S289" s="217"/>
      <c r="T289" s="218"/>
      <c r="U289" s="21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 t="s">
        <v>120</v>
      </c>
      <c r="AF289" s="207">
        <v>0</v>
      </c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ht="22.5" outlineLevel="1" x14ac:dyDescent="0.2">
      <c r="A290" s="208">
        <v>195</v>
      </c>
      <c r="B290" s="214" t="s">
        <v>570</v>
      </c>
      <c r="C290" s="259" t="s">
        <v>571</v>
      </c>
      <c r="D290" s="216" t="s">
        <v>147</v>
      </c>
      <c r="E290" s="223">
        <v>13.65</v>
      </c>
      <c r="F290" s="226">
        <f>H290+J290</f>
        <v>0</v>
      </c>
      <c r="G290" s="227">
        <f>ROUND(E290*F290,2)</f>
        <v>0</v>
      </c>
      <c r="H290" s="227"/>
      <c r="I290" s="227">
        <f>ROUND(E290*H290,2)</f>
        <v>0</v>
      </c>
      <c r="J290" s="227"/>
      <c r="K290" s="227">
        <f>ROUND(E290*J290,2)</f>
        <v>0</v>
      </c>
      <c r="L290" s="227">
        <v>21</v>
      </c>
      <c r="M290" s="227">
        <f>G290*(1+L290/100)</f>
        <v>0</v>
      </c>
      <c r="N290" s="217">
        <v>6.9999999999999994E-5</v>
      </c>
      <c r="O290" s="217">
        <f>ROUND(E290*N290,5)</f>
        <v>9.6000000000000002E-4</v>
      </c>
      <c r="P290" s="217">
        <v>0</v>
      </c>
      <c r="Q290" s="217">
        <f>ROUND(E290*P290,5)</f>
        <v>0</v>
      </c>
      <c r="R290" s="217"/>
      <c r="S290" s="217"/>
      <c r="T290" s="218">
        <v>0.129</v>
      </c>
      <c r="U290" s="217">
        <f>ROUND(E290*T290,2)</f>
        <v>1.76</v>
      </c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 t="s">
        <v>118</v>
      </c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">
      <c r="A291" s="208"/>
      <c r="B291" s="214"/>
      <c r="C291" s="260" t="s">
        <v>572</v>
      </c>
      <c r="D291" s="219"/>
      <c r="E291" s="224">
        <v>13.65</v>
      </c>
      <c r="F291" s="227"/>
      <c r="G291" s="227"/>
      <c r="H291" s="227"/>
      <c r="I291" s="227"/>
      <c r="J291" s="227"/>
      <c r="K291" s="227"/>
      <c r="L291" s="227"/>
      <c r="M291" s="227"/>
      <c r="N291" s="217"/>
      <c r="O291" s="217"/>
      <c r="P291" s="217"/>
      <c r="Q291" s="217"/>
      <c r="R291" s="217"/>
      <c r="S291" s="217"/>
      <c r="T291" s="218"/>
      <c r="U291" s="21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 t="s">
        <v>120</v>
      </c>
      <c r="AF291" s="207">
        <v>0</v>
      </c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ht="22.5" outlineLevel="1" x14ac:dyDescent="0.2">
      <c r="A292" s="208">
        <v>196</v>
      </c>
      <c r="B292" s="214" t="s">
        <v>573</v>
      </c>
      <c r="C292" s="259" t="s">
        <v>574</v>
      </c>
      <c r="D292" s="216" t="s">
        <v>147</v>
      </c>
      <c r="E292" s="223">
        <v>12.074999999999999</v>
      </c>
      <c r="F292" s="226">
        <f>H292+J292</f>
        <v>0</v>
      </c>
      <c r="G292" s="227">
        <f>ROUND(E292*F292,2)</f>
        <v>0</v>
      </c>
      <c r="H292" s="227"/>
      <c r="I292" s="227">
        <f>ROUND(E292*H292,2)</f>
        <v>0</v>
      </c>
      <c r="J292" s="227"/>
      <c r="K292" s="227">
        <f>ROUND(E292*J292,2)</f>
        <v>0</v>
      </c>
      <c r="L292" s="227">
        <v>21</v>
      </c>
      <c r="M292" s="227">
        <f>G292*(1+L292/100)</f>
        <v>0</v>
      </c>
      <c r="N292" s="217">
        <v>8.0000000000000007E-5</v>
      </c>
      <c r="O292" s="217">
        <f>ROUND(E292*N292,5)</f>
        <v>9.7000000000000005E-4</v>
      </c>
      <c r="P292" s="217">
        <v>0</v>
      </c>
      <c r="Q292" s="217">
        <f>ROUND(E292*P292,5)</f>
        <v>0</v>
      </c>
      <c r="R292" s="217"/>
      <c r="S292" s="217"/>
      <c r="T292" s="218">
        <v>0.14199999999999999</v>
      </c>
      <c r="U292" s="217">
        <f>ROUND(E292*T292,2)</f>
        <v>1.71</v>
      </c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 t="s">
        <v>118</v>
      </c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outlineLevel="1" x14ac:dyDescent="0.2">
      <c r="A293" s="208"/>
      <c r="B293" s="214"/>
      <c r="C293" s="260" t="s">
        <v>575</v>
      </c>
      <c r="D293" s="219"/>
      <c r="E293" s="224">
        <v>12.074999999999999</v>
      </c>
      <c r="F293" s="227"/>
      <c r="G293" s="227"/>
      <c r="H293" s="227"/>
      <c r="I293" s="227"/>
      <c r="J293" s="227"/>
      <c r="K293" s="227"/>
      <c r="L293" s="227"/>
      <c r="M293" s="227"/>
      <c r="N293" s="217"/>
      <c r="O293" s="217"/>
      <c r="P293" s="217"/>
      <c r="Q293" s="217"/>
      <c r="R293" s="217"/>
      <c r="S293" s="217"/>
      <c r="T293" s="218"/>
      <c r="U293" s="21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7" t="s">
        <v>120</v>
      </c>
      <c r="AF293" s="207">
        <v>0</v>
      </c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ht="22.5" outlineLevel="1" x14ac:dyDescent="0.2">
      <c r="A294" s="208">
        <v>197</v>
      </c>
      <c r="B294" s="214" t="s">
        <v>576</v>
      </c>
      <c r="C294" s="259" t="s">
        <v>577</v>
      </c>
      <c r="D294" s="216" t="s">
        <v>147</v>
      </c>
      <c r="E294" s="223">
        <v>39.9</v>
      </c>
      <c r="F294" s="226">
        <f>H294+J294</f>
        <v>0</v>
      </c>
      <c r="G294" s="227">
        <f>ROUND(E294*F294,2)</f>
        <v>0</v>
      </c>
      <c r="H294" s="227"/>
      <c r="I294" s="227">
        <f>ROUND(E294*H294,2)</f>
        <v>0</v>
      </c>
      <c r="J294" s="227"/>
      <c r="K294" s="227">
        <f>ROUND(E294*J294,2)</f>
        <v>0</v>
      </c>
      <c r="L294" s="227">
        <v>21</v>
      </c>
      <c r="M294" s="227">
        <f>G294*(1+L294/100)</f>
        <v>0</v>
      </c>
      <c r="N294" s="217">
        <v>7.3999999999999999E-4</v>
      </c>
      <c r="O294" s="217">
        <f>ROUND(E294*N294,5)</f>
        <v>2.9530000000000001E-2</v>
      </c>
      <c r="P294" s="217">
        <v>0</v>
      </c>
      <c r="Q294" s="217">
        <f>ROUND(E294*P294,5)</f>
        <v>0</v>
      </c>
      <c r="R294" s="217"/>
      <c r="S294" s="217"/>
      <c r="T294" s="218">
        <v>0</v>
      </c>
      <c r="U294" s="217">
        <f>ROUND(E294*T294,2)</f>
        <v>0</v>
      </c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 t="s">
        <v>250</v>
      </c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">
      <c r="A295" s="208"/>
      <c r="B295" s="214"/>
      <c r="C295" s="260" t="s">
        <v>578</v>
      </c>
      <c r="D295" s="219"/>
      <c r="E295" s="224">
        <v>39.9</v>
      </c>
      <c r="F295" s="227"/>
      <c r="G295" s="227"/>
      <c r="H295" s="227"/>
      <c r="I295" s="227"/>
      <c r="J295" s="227"/>
      <c r="K295" s="227"/>
      <c r="L295" s="227"/>
      <c r="M295" s="227"/>
      <c r="N295" s="217"/>
      <c r="O295" s="217"/>
      <c r="P295" s="217"/>
      <c r="Q295" s="217"/>
      <c r="R295" s="217"/>
      <c r="S295" s="217"/>
      <c r="T295" s="218"/>
      <c r="U295" s="21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 t="s">
        <v>120</v>
      </c>
      <c r="AF295" s="207">
        <v>0</v>
      </c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ht="22.5" outlineLevel="1" x14ac:dyDescent="0.2">
      <c r="A296" s="208">
        <v>198</v>
      </c>
      <c r="B296" s="214" t="s">
        <v>579</v>
      </c>
      <c r="C296" s="259" t="s">
        <v>580</v>
      </c>
      <c r="D296" s="216" t="s">
        <v>147</v>
      </c>
      <c r="E296" s="223">
        <v>8.9250000000000007</v>
      </c>
      <c r="F296" s="226">
        <f>H296+J296</f>
        <v>0</v>
      </c>
      <c r="G296" s="227">
        <f>ROUND(E296*F296,2)</f>
        <v>0</v>
      </c>
      <c r="H296" s="227"/>
      <c r="I296" s="227">
        <f>ROUND(E296*H296,2)</f>
        <v>0</v>
      </c>
      <c r="J296" s="227"/>
      <c r="K296" s="227">
        <f>ROUND(E296*J296,2)</f>
        <v>0</v>
      </c>
      <c r="L296" s="227">
        <v>21</v>
      </c>
      <c r="M296" s="227">
        <f>G296*(1+L296/100)</f>
        <v>0</v>
      </c>
      <c r="N296" s="217">
        <v>9.7000000000000005E-4</v>
      </c>
      <c r="O296" s="217">
        <f>ROUND(E296*N296,5)</f>
        <v>8.6599999999999993E-3</v>
      </c>
      <c r="P296" s="217">
        <v>0</v>
      </c>
      <c r="Q296" s="217">
        <f>ROUND(E296*P296,5)</f>
        <v>0</v>
      </c>
      <c r="R296" s="217"/>
      <c r="S296" s="217"/>
      <c r="T296" s="218">
        <v>0</v>
      </c>
      <c r="U296" s="217">
        <f>ROUND(E296*T296,2)</f>
        <v>0</v>
      </c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 t="s">
        <v>250</v>
      </c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">
      <c r="A297" s="208"/>
      <c r="B297" s="214"/>
      <c r="C297" s="260" t="s">
        <v>540</v>
      </c>
      <c r="D297" s="219"/>
      <c r="E297" s="224">
        <v>8.9250000000000007</v>
      </c>
      <c r="F297" s="227"/>
      <c r="G297" s="227"/>
      <c r="H297" s="227"/>
      <c r="I297" s="227"/>
      <c r="J297" s="227"/>
      <c r="K297" s="227"/>
      <c r="L297" s="227"/>
      <c r="M297" s="227"/>
      <c r="N297" s="217"/>
      <c r="O297" s="217"/>
      <c r="P297" s="217"/>
      <c r="Q297" s="217"/>
      <c r="R297" s="217"/>
      <c r="S297" s="217"/>
      <c r="T297" s="218"/>
      <c r="U297" s="21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 t="s">
        <v>120</v>
      </c>
      <c r="AF297" s="207">
        <v>0</v>
      </c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ht="22.5" outlineLevel="1" x14ac:dyDescent="0.2">
      <c r="A298" s="208">
        <v>199</v>
      </c>
      <c r="B298" s="214" t="s">
        <v>581</v>
      </c>
      <c r="C298" s="259" t="s">
        <v>582</v>
      </c>
      <c r="D298" s="216" t="s">
        <v>147</v>
      </c>
      <c r="E298" s="223">
        <v>23.625</v>
      </c>
      <c r="F298" s="226">
        <f>H298+J298</f>
        <v>0</v>
      </c>
      <c r="G298" s="227">
        <f>ROUND(E298*F298,2)</f>
        <v>0</v>
      </c>
      <c r="H298" s="227"/>
      <c r="I298" s="227">
        <f>ROUND(E298*H298,2)</f>
        <v>0</v>
      </c>
      <c r="J298" s="227"/>
      <c r="K298" s="227">
        <f>ROUND(E298*J298,2)</f>
        <v>0</v>
      </c>
      <c r="L298" s="227">
        <v>21</v>
      </c>
      <c r="M298" s="227">
        <f>G298*(1+L298/100)</f>
        <v>0</v>
      </c>
      <c r="N298" s="217">
        <v>1.17E-3</v>
      </c>
      <c r="O298" s="217">
        <f>ROUND(E298*N298,5)</f>
        <v>2.7640000000000001E-2</v>
      </c>
      <c r="P298" s="217">
        <v>0</v>
      </c>
      <c r="Q298" s="217">
        <f>ROUND(E298*P298,5)</f>
        <v>0</v>
      </c>
      <c r="R298" s="217"/>
      <c r="S298" s="217"/>
      <c r="T298" s="218">
        <v>0</v>
      </c>
      <c r="U298" s="217">
        <f>ROUND(E298*T298,2)</f>
        <v>0</v>
      </c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 t="s">
        <v>250</v>
      </c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 x14ac:dyDescent="0.2">
      <c r="A299" s="208"/>
      <c r="B299" s="214"/>
      <c r="C299" s="260" t="s">
        <v>583</v>
      </c>
      <c r="D299" s="219"/>
      <c r="E299" s="224">
        <v>23.625</v>
      </c>
      <c r="F299" s="227"/>
      <c r="G299" s="227"/>
      <c r="H299" s="227"/>
      <c r="I299" s="227"/>
      <c r="J299" s="227"/>
      <c r="K299" s="227"/>
      <c r="L299" s="227"/>
      <c r="M299" s="227"/>
      <c r="N299" s="217"/>
      <c r="O299" s="217"/>
      <c r="P299" s="217"/>
      <c r="Q299" s="217"/>
      <c r="R299" s="217"/>
      <c r="S299" s="217"/>
      <c r="T299" s="218"/>
      <c r="U299" s="21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 t="s">
        <v>120</v>
      </c>
      <c r="AF299" s="207">
        <v>0</v>
      </c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">
      <c r="A300" s="208">
        <v>200</v>
      </c>
      <c r="B300" s="214" t="s">
        <v>584</v>
      </c>
      <c r="C300" s="259" t="s">
        <v>585</v>
      </c>
      <c r="D300" s="216" t="s">
        <v>147</v>
      </c>
      <c r="E300" s="223">
        <v>69</v>
      </c>
      <c r="F300" s="226">
        <f>H300+J300</f>
        <v>0</v>
      </c>
      <c r="G300" s="227">
        <f>ROUND(E300*F300,2)</f>
        <v>0</v>
      </c>
      <c r="H300" s="227"/>
      <c r="I300" s="227">
        <f>ROUND(E300*H300,2)</f>
        <v>0</v>
      </c>
      <c r="J300" s="227"/>
      <c r="K300" s="227">
        <f>ROUND(E300*J300,2)</f>
        <v>0</v>
      </c>
      <c r="L300" s="227">
        <v>21</v>
      </c>
      <c r="M300" s="227">
        <f>G300*(1+L300/100)</f>
        <v>0</v>
      </c>
      <c r="N300" s="217">
        <v>0</v>
      </c>
      <c r="O300" s="217">
        <f>ROUND(E300*N300,5)</f>
        <v>0</v>
      </c>
      <c r="P300" s="217">
        <v>0</v>
      </c>
      <c r="Q300" s="217">
        <f>ROUND(E300*P300,5)</f>
        <v>0</v>
      </c>
      <c r="R300" s="217"/>
      <c r="S300" s="217"/>
      <c r="T300" s="218">
        <v>0.13500000000000001</v>
      </c>
      <c r="U300" s="217">
        <f>ROUND(E300*T300,2)</f>
        <v>9.32</v>
      </c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 t="s">
        <v>118</v>
      </c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 x14ac:dyDescent="0.2">
      <c r="A301" s="208"/>
      <c r="B301" s="214"/>
      <c r="C301" s="260" t="s">
        <v>586</v>
      </c>
      <c r="D301" s="219"/>
      <c r="E301" s="224">
        <v>69</v>
      </c>
      <c r="F301" s="227"/>
      <c r="G301" s="227"/>
      <c r="H301" s="227"/>
      <c r="I301" s="227"/>
      <c r="J301" s="227"/>
      <c r="K301" s="227"/>
      <c r="L301" s="227"/>
      <c r="M301" s="227"/>
      <c r="N301" s="217"/>
      <c r="O301" s="217"/>
      <c r="P301" s="217"/>
      <c r="Q301" s="217"/>
      <c r="R301" s="217"/>
      <c r="S301" s="217"/>
      <c r="T301" s="218"/>
      <c r="U301" s="21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 t="s">
        <v>120</v>
      </c>
      <c r="AF301" s="207">
        <v>0</v>
      </c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 x14ac:dyDescent="0.2">
      <c r="A302" s="208">
        <v>201</v>
      </c>
      <c r="B302" s="214" t="s">
        <v>587</v>
      </c>
      <c r="C302" s="259" t="s">
        <v>588</v>
      </c>
      <c r="D302" s="216" t="s">
        <v>137</v>
      </c>
      <c r="E302" s="223">
        <v>8.2059999999999994E-2</v>
      </c>
      <c r="F302" s="226">
        <f>H302+J302</f>
        <v>0</v>
      </c>
      <c r="G302" s="227">
        <f>ROUND(E302*F302,2)</f>
        <v>0</v>
      </c>
      <c r="H302" s="227"/>
      <c r="I302" s="227">
        <f>ROUND(E302*H302,2)</f>
        <v>0</v>
      </c>
      <c r="J302" s="227"/>
      <c r="K302" s="227">
        <f>ROUND(E302*J302,2)</f>
        <v>0</v>
      </c>
      <c r="L302" s="227">
        <v>21</v>
      </c>
      <c r="M302" s="227">
        <f>G302*(1+L302/100)</f>
        <v>0</v>
      </c>
      <c r="N302" s="217">
        <v>0</v>
      </c>
      <c r="O302" s="217">
        <f>ROUND(E302*N302,5)</f>
        <v>0</v>
      </c>
      <c r="P302" s="217">
        <v>0</v>
      </c>
      <c r="Q302" s="217">
        <f>ROUND(E302*P302,5)</f>
        <v>0</v>
      </c>
      <c r="R302" s="217"/>
      <c r="S302" s="217"/>
      <c r="T302" s="218">
        <v>1.74</v>
      </c>
      <c r="U302" s="217">
        <f>ROUND(E302*T302,2)</f>
        <v>0.14000000000000001</v>
      </c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 t="s">
        <v>118</v>
      </c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x14ac:dyDescent="0.2">
      <c r="A303" s="209" t="s">
        <v>113</v>
      </c>
      <c r="B303" s="215" t="s">
        <v>75</v>
      </c>
      <c r="C303" s="261" t="s">
        <v>76</v>
      </c>
      <c r="D303" s="220"/>
      <c r="E303" s="225"/>
      <c r="F303" s="228"/>
      <c r="G303" s="228">
        <f>SUMIF(AE304:AE378,"&lt;&gt;NOR",G304:G378)</f>
        <v>0</v>
      </c>
      <c r="H303" s="228"/>
      <c r="I303" s="228">
        <f>SUM(I304:I378)</f>
        <v>0</v>
      </c>
      <c r="J303" s="228"/>
      <c r="K303" s="228">
        <f>SUM(K304:K378)</f>
        <v>0</v>
      </c>
      <c r="L303" s="228"/>
      <c r="M303" s="228">
        <f>SUM(M304:M378)</f>
        <v>0</v>
      </c>
      <c r="N303" s="221"/>
      <c r="O303" s="221">
        <f>SUM(O304:O378)</f>
        <v>10.602310000000003</v>
      </c>
      <c r="P303" s="221"/>
      <c r="Q303" s="221">
        <f>SUM(Q304:Q378)</f>
        <v>0</v>
      </c>
      <c r="R303" s="221"/>
      <c r="S303" s="221"/>
      <c r="T303" s="222"/>
      <c r="U303" s="221">
        <f>SUM(U304:U378)</f>
        <v>75.67</v>
      </c>
      <c r="AE303" t="s">
        <v>114</v>
      </c>
    </row>
    <row r="304" spans="1:60" ht="22.5" outlineLevel="1" x14ac:dyDescent="0.2">
      <c r="A304" s="208">
        <v>202</v>
      </c>
      <c r="B304" s="214" t="s">
        <v>589</v>
      </c>
      <c r="C304" s="259" t="s">
        <v>590</v>
      </c>
      <c r="D304" s="216" t="s">
        <v>168</v>
      </c>
      <c r="E304" s="223">
        <v>7</v>
      </c>
      <c r="F304" s="226">
        <f>H304+J304</f>
        <v>0</v>
      </c>
      <c r="G304" s="227">
        <f>ROUND(E304*F304,2)</f>
        <v>0</v>
      </c>
      <c r="H304" s="227"/>
      <c r="I304" s="227">
        <f>ROUND(E304*H304,2)</f>
        <v>0</v>
      </c>
      <c r="J304" s="227"/>
      <c r="K304" s="227">
        <f>ROUND(E304*J304,2)</f>
        <v>0</v>
      </c>
      <c r="L304" s="227">
        <v>21</v>
      </c>
      <c r="M304" s="227">
        <f>G304*(1+L304/100)</f>
        <v>0</v>
      </c>
      <c r="N304" s="217">
        <v>7.5000000000000002E-4</v>
      </c>
      <c r="O304" s="217">
        <f>ROUND(E304*N304,5)</f>
        <v>5.2500000000000003E-3</v>
      </c>
      <c r="P304" s="217">
        <v>0</v>
      </c>
      <c r="Q304" s="217">
        <f>ROUND(E304*P304,5)</f>
        <v>0</v>
      </c>
      <c r="R304" s="217"/>
      <c r="S304" s="217"/>
      <c r="T304" s="218">
        <v>0</v>
      </c>
      <c r="U304" s="217">
        <f>ROUND(E304*T304,2)</f>
        <v>0</v>
      </c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 t="s">
        <v>250</v>
      </c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ht="22.5" outlineLevel="1" x14ac:dyDescent="0.2">
      <c r="A305" s="208">
        <v>203</v>
      </c>
      <c r="B305" s="214" t="s">
        <v>591</v>
      </c>
      <c r="C305" s="259" t="s">
        <v>592</v>
      </c>
      <c r="D305" s="216" t="s">
        <v>168</v>
      </c>
      <c r="E305" s="223">
        <v>9</v>
      </c>
      <c r="F305" s="226">
        <f>H305+J305</f>
        <v>0</v>
      </c>
      <c r="G305" s="227">
        <f>ROUND(E305*F305,2)</f>
        <v>0</v>
      </c>
      <c r="H305" s="227"/>
      <c r="I305" s="227">
        <f>ROUND(E305*H305,2)</f>
        <v>0</v>
      </c>
      <c r="J305" s="227"/>
      <c r="K305" s="227">
        <f>ROUND(E305*J305,2)</f>
        <v>0</v>
      </c>
      <c r="L305" s="227">
        <v>21</v>
      </c>
      <c r="M305" s="227">
        <f>G305*(1+L305/100)</f>
        <v>0</v>
      </c>
      <c r="N305" s="217">
        <v>1.5E-3</v>
      </c>
      <c r="O305" s="217">
        <f>ROUND(E305*N305,5)</f>
        <v>1.35E-2</v>
      </c>
      <c r="P305" s="217">
        <v>0</v>
      </c>
      <c r="Q305" s="217">
        <f>ROUND(E305*P305,5)</f>
        <v>0</v>
      </c>
      <c r="R305" s="217"/>
      <c r="S305" s="217"/>
      <c r="T305" s="218">
        <v>0</v>
      </c>
      <c r="U305" s="217">
        <f>ROUND(E305*T305,2)</f>
        <v>0</v>
      </c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7" t="s">
        <v>250</v>
      </c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ht="22.5" outlineLevel="1" x14ac:dyDescent="0.2">
      <c r="A306" s="208">
        <v>204</v>
      </c>
      <c r="B306" s="214" t="s">
        <v>593</v>
      </c>
      <c r="C306" s="259" t="s">
        <v>594</v>
      </c>
      <c r="D306" s="216" t="s">
        <v>168</v>
      </c>
      <c r="E306" s="223">
        <v>10</v>
      </c>
      <c r="F306" s="226">
        <f>H306+J306</f>
        <v>0</v>
      </c>
      <c r="G306" s="227">
        <f>ROUND(E306*F306,2)</f>
        <v>0</v>
      </c>
      <c r="H306" s="227"/>
      <c r="I306" s="227">
        <f>ROUND(E306*H306,2)</f>
        <v>0</v>
      </c>
      <c r="J306" s="227"/>
      <c r="K306" s="227">
        <f>ROUND(E306*J306,2)</f>
        <v>0</v>
      </c>
      <c r="L306" s="227">
        <v>21</v>
      </c>
      <c r="M306" s="227">
        <f>G306*(1+L306/100)</f>
        <v>0</v>
      </c>
      <c r="N306" s="217">
        <v>3.0000000000000001E-3</v>
      </c>
      <c r="O306" s="217">
        <f>ROUND(E306*N306,5)</f>
        <v>0.03</v>
      </c>
      <c r="P306" s="217">
        <v>0</v>
      </c>
      <c r="Q306" s="217">
        <f>ROUND(E306*P306,5)</f>
        <v>0</v>
      </c>
      <c r="R306" s="217"/>
      <c r="S306" s="217"/>
      <c r="T306" s="218">
        <v>0</v>
      </c>
      <c r="U306" s="217">
        <f>ROUND(E306*T306,2)</f>
        <v>0</v>
      </c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7" t="s">
        <v>250</v>
      </c>
      <c r="AF306" s="207"/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ht="22.5" outlineLevel="1" x14ac:dyDescent="0.2">
      <c r="A307" s="208">
        <v>205</v>
      </c>
      <c r="B307" s="214" t="s">
        <v>595</v>
      </c>
      <c r="C307" s="259" t="s">
        <v>596</v>
      </c>
      <c r="D307" s="216" t="s">
        <v>168</v>
      </c>
      <c r="E307" s="223">
        <v>2</v>
      </c>
      <c r="F307" s="226">
        <f>H307+J307</f>
        <v>0</v>
      </c>
      <c r="G307" s="227">
        <f>ROUND(E307*F307,2)</f>
        <v>0</v>
      </c>
      <c r="H307" s="227"/>
      <c r="I307" s="227">
        <f>ROUND(E307*H307,2)</f>
        <v>0</v>
      </c>
      <c r="J307" s="227"/>
      <c r="K307" s="227">
        <f>ROUND(E307*J307,2)</f>
        <v>0</v>
      </c>
      <c r="L307" s="227">
        <v>21</v>
      </c>
      <c r="M307" s="227">
        <f>G307*(1+L307/100)</f>
        <v>0</v>
      </c>
      <c r="N307" s="217">
        <v>7.4999999999999997E-3</v>
      </c>
      <c r="O307" s="217">
        <f>ROUND(E307*N307,5)</f>
        <v>1.4999999999999999E-2</v>
      </c>
      <c r="P307" s="217">
        <v>0</v>
      </c>
      <c r="Q307" s="217">
        <f>ROUND(E307*P307,5)</f>
        <v>0</v>
      </c>
      <c r="R307" s="217"/>
      <c r="S307" s="217"/>
      <c r="T307" s="218">
        <v>0</v>
      </c>
      <c r="U307" s="217">
        <f>ROUND(E307*T307,2)</f>
        <v>0</v>
      </c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 t="s">
        <v>250</v>
      </c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ht="22.5" outlineLevel="1" x14ac:dyDescent="0.2">
      <c r="A308" s="208">
        <v>206</v>
      </c>
      <c r="B308" s="214" t="s">
        <v>597</v>
      </c>
      <c r="C308" s="259" t="s">
        <v>598</v>
      </c>
      <c r="D308" s="216" t="s">
        <v>168</v>
      </c>
      <c r="E308" s="223">
        <v>1</v>
      </c>
      <c r="F308" s="226">
        <f>H308+J308</f>
        <v>0</v>
      </c>
      <c r="G308" s="227">
        <f>ROUND(E308*F308,2)</f>
        <v>0</v>
      </c>
      <c r="H308" s="227"/>
      <c r="I308" s="227">
        <f>ROUND(E308*H308,2)</f>
        <v>0</v>
      </c>
      <c r="J308" s="227"/>
      <c r="K308" s="227">
        <f>ROUND(E308*J308,2)</f>
        <v>0</v>
      </c>
      <c r="L308" s="227">
        <v>21</v>
      </c>
      <c r="M308" s="227">
        <f>G308*(1+L308/100)</f>
        <v>0</v>
      </c>
      <c r="N308" s="217">
        <v>8.4999999999999995E-4</v>
      </c>
      <c r="O308" s="217">
        <f>ROUND(E308*N308,5)</f>
        <v>8.4999999999999995E-4</v>
      </c>
      <c r="P308" s="217">
        <v>0</v>
      </c>
      <c r="Q308" s="217">
        <f>ROUND(E308*P308,5)</f>
        <v>0</v>
      </c>
      <c r="R308" s="217"/>
      <c r="S308" s="217"/>
      <c r="T308" s="218">
        <v>0</v>
      </c>
      <c r="U308" s="217">
        <f>ROUND(E308*T308,2)</f>
        <v>0</v>
      </c>
      <c r="V308" s="207"/>
      <c r="W308" s="207"/>
      <c r="X308" s="207"/>
      <c r="Y308" s="207"/>
      <c r="Z308" s="207"/>
      <c r="AA308" s="207"/>
      <c r="AB308" s="207"/>
      <c r="AC308" s="207"/>
      <c r="AD308" s="207"/>
      <c r="AE308" s="207" t="s">
        <v>250</v>
      </c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ht="22.5" outlineLevel="1" x14ac:dyDescent="0.2">
      <c r="A309" s="208">
        <v>207</v>
      </c>
      <c r="B309" s="214" t="s">
        <v>599</v>
      </c>
      <c r="C309" s="259" t="s">
        <v>600</v>
      </c>
      <c r="D309" s="216" t="s">
        <v>168</v>
      </c>
      <c r="E309" s="223">
        <v>1</v>
      </c>
      <c r="F309" s="226">
        <f>H309+J309</f>
        <v>0</v>
      </c>
      <c r="G309" s="227">
        <f>ROUND(E309*F309,2)</f>
        <v>0</v>
      </c>
      <c r="H309" s="227"/>
      <c r="I309" s="227">
        <f>ROUND(E309*H309,2)</f>
        <v>0</v>
      </c>
      <c r="J309" s="227"/>
      <c r="K309" s="227">
        <f>ROUND(E309*J309,2)</f>
        <v>0</v>
      </c>
      <c r="L309" s="227">
        <v>21</v>
      </c>
      <c r="M309" s="227">
        <f>G309*(1+L309/100)</f>
        <v>0</v>
      </c>
      <c r="N309" s="217">
        <v>1.6999999999999999E-3</v>
      </c>
      <c r="O309" s="217">
        <f>ROUND(E309*N309,5)</f>
        <v>1.6999999999999999E-3</v>
      </c>
      <c r="P309" s="217">
        <v>0</v>
      </c>
      <c r="Q309" s="217">
        <f>ROUND(E309*P309,5)</f>
        <v>0</v>
      </c>
      <c r="R309" s="217"/>
      <c r="S309" s="217"/>
      <c r="T309" s="218">
        <v>0</v>
      </c>
      <c r="U309" s="217">
        <f>ROUND(E309*T309,2)</f>
        <v>0</v>
      </c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7" t="s">
        <v>250</v>
      </c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ht="22.5" outlineLevel="1" x14ac:dyDescent="0.2">
      <c r="A310" s="208">
        <v>208</v>
      </c>
      <c r="B310" s="214" t="s">
        <v>601</v>
      </c>
      <c r="C310" s="259" t="s">
        <v>602</v>
      </c>
      <c r="D310" s="216" t="s">
        <v>168</v>
      </c>
      <c r="E310" s="223">
        <v>1</v>
      </c>
      <c r="F310" s="226">
        <f>H310+J310</f>
        <v>0</v>
      </c>
      <c r="G310" s="227">
        <f>ROUND(E310*F310,2)</f>
        <v>0</v>
      </c>
      <c r="H310" s="227"/>
      <c r="I310" s="227">
        <f>ROUND(E310*H310,2)</f>
        <v>0</v>
      </c>
      <c r="J310" s="227"/>
      <c r="K310" s="227">
        <f>ROUND(E310*J310,2)</f>
        <v>0</v>
      </c>
      <c r="L310" s="227">
        <v>21</v>
      </c>
      <c r="M310" s="227">
        <f>G310*(1+L310/100)</f>
        <v>0</v>
      </c>
      <c r="N310" s="217">
        <v>3.3999999999999998E-3</v>
      </c>
      <c r="O310" s="217">
        <f>ROUND(E310*N310,5)</f>
        <v>3.3999999999999998E-3</v>
      </c>
      <c r="P310" s="217">
        <v>0</v>
      </c>
      <c r="Q310" s="217">
        <f>ROUND(E310*P310,5)</f>
        <v>0</v>
      </c>
      <c r="R310" s="217"/>
      <c r="S310" s="217"/>
      <c r="T310" s="218">
        <v>0</v>
      </c>
      <c r="U310" s="217">
        <f>ROUND(E310*T310,2)</f>
        <v>0</v>
      </c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7" t="s">
        <v>250</v>
      </c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ht="22.5" outlineLevel="1" x14ac:dyDescent="0.2">
      <c r="A311" s="208">
        <v>209</v>
      </c>
      <c r="B311" s="214" t="s">
        <v>603</v>
      </c>
      <c r="C311" s="259" t="s">
        <v>604</v>
      </c>
      <c r="D311" s="216" t="s">
        <v>168</v>
      </c>
      <c r="E311" s="223">
        <v>1</v>
      </c>
      <c r="F311" s="226">
        <f>H311+J311</f>
        <v>0</v>
      </c>
      <c r="G311" s="227">
        <f>ROUND(E311*F311,2)</f>
        <v>0</v>
      </c>
      <c r="H311" s="227"/>
      <c r="I311" s="227">
        <f>ROUND(E311*H311,2)</f>
        <v>0</v>
      </c>
      <c r="J311" s="227"/>
      <c r="K311" s="227">
        <f>ROUND(E311*J311,2)</f>
        <v>0</v>
      </c>
      <c r="L311" s="227">
        <v>21</v>
      </c>
      <c r="M311" s="227">
        <f>G311*(1+L311/100)</f>
        <v>0</v>
      </c>
      <c r="N311" s="217">
        <v>5.1000000000000004E-3</v>
      </c>
      <c r="O311" s="217">
        <f>ROUND(E311*N311,5)</f>
        <v>5.1000000000000004E-3</v>
      </c>
      <c r="P311" s="217">
        <v>0</v>
      </c>
      <c r="Q311" s="217">
        <f>ROUND(E311*P311,5)</f>
        <v>0</v>
      </c>
      <c r="R311" s="217"/>
      <c r="S311" s="217"/>
      <c r="T311" s="218">
        <v>0</v>
      </c>
      <c r="U311" s="217">
        <f>ROUND(E311*T311,2)</f>
        <v>0</v>
      </c>
      <c r="V311" s="207"/>
      <c r="W311" s="207"/>
      <c r="X311" s="207"/>
      <c r="Y311" s="207"/>
      <c r="Z311" s="207"/>
      <c r="AA311" s="207"/>
      <c r="AB311" s="207"/>
      <c r="AC311" s="207"/>
      <c r="AD311" s="207"/>
      <c r="AE311" s="207" t="s">
        <v>250</v>
      </c>
      <c r="AF311" s="207"/>
      <c r="AG311" s="207"/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ht="22.5" outlineLevel="1" x14ac:dyDescent="0.2">
      <c r="A312" s="208">
        <v>210</v>
      </c>
      <c r="B312" s="214" t="s">
        <v>605</v>
      </c>
      <c r="C312" s="259" t="s">
        <v>606</v>
      </c>
      <c r="D312" s="216" t="s">
        <v>168</v>
      </c>
      <c r="E312" s="223">
        <v>5</v>
      </c>
      <c r="F312" s="226">
        <f>H312+J312</f>
        <v>0</v>
      </c>
      <c r="G312" s="227">
        <f>ROUND(E312*F312,2)</f>
        <v>0</v>
      </c>
      <c r="H312" s="227"/>
      <c r="I312" s="227">
        <f>ROUND(E312*H312,2)</f>
        <v>0</v>
      </c>
      <c r="J312" s="227"/>
      <c r="K312" s="227">
        <f>ROUND(E312*J312,2)</f>
        <v>0</v>
      </c>
      <c r="L312" s="227">
        <v>21</v>
      </c>
      <c r="M312" s="227">
        <f>G312*(1+L312/100)</f>
        <v>0</v>
      </c>
      <c r="N312" s="217">
        <v>8.5000000000000006E-3</v>
      </c>
      <c r="O312" s="217">
        <f>ROUND(E312*N312,5)</f>
        <v>4.2500000000000003E-2</v>
      </c>
      <c r="P312" s="217">
        <v>0</v>
      </c>
      <c r="Q312" s="217">
        <f>ROUND(E312*P312,5)</f>
        <v>0</v>
      </c>
      <c r="R312" s="217"/>
      <c r="S312" s="217"/>
      <c r="T312" s="218">
        <v>0</v>
      </c>
      <c r="U312" s="217">
        <f>ROUND(E312*T312,2)</f>
        <v>0</v>
      </c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7" t="s">
        <v>250</v>
      </c>
      <c r="AF312" s="207"/>
      <c r="AG312" s="207"/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">
      <c r="A313" s="208">
        <v>211</v>
      </c>
      <c r="B313" s="214" t="s">
        <v>607</v>
      </c>
      <c r="C313" s="259" t="s">
        <v>608</v>
      </c>
      <c r="D313" s="216" t="s">
        <v>168</v>
      </c>
      <c r="E313" s="223">
        <v>6</v>
      </c>
      <c r="F313" s="226">
        <f>H313+J313</f>
        <v>0</v>
      </c>
      <c r="G313" s="227">
        <f>ROUND(E313*F313,2)</f>
        <v>0</v>
      </c>
      <c r="H313" s="227"/>
      <c r="I313" s="227">
        <f>ROUND(E313*H313,2)</f>
        <v>0</v>
      </c>
      <c r="J313" s="227"/>
      <c r="K313" s="227">
        <f>ROUND(E313*J313,2)</f>
        <v>0</v>
      </c>
      <c r="L313" s="227">
        <v>21</v>
      </c>
      <c r="M313" s="227">
        <f>G313*(1+L313/100)</f>
        <v>0</v>
      </c>
      <c r="N313" s="217">
        <v>3.2100000000000002E-3</v>
      </c>
      <c r="O313" s="217">
        <f>ROUND(E313*N313,5)</f>
        <v>1.9259999999999999E-2</v>
      </c>
      <c r="P313" s="217">
        <v>0</v>
      </c>
      <c r="Q313" s="217">
        <f>ROUND(E313*P313,5)</f>
        <v>0</v>
      </c>
      <c r="R313" s="217"/>
      <c r="S313" s="217"/>
      <c r="T313" s="218">
        <v>0</v>
      </c>
      <c r="U313" s="217">
        <f>ROUND(E313*T313,2)</f>
        <v>0</v>
      </c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7" t="s">
        <v>250</v>
      </c>
      <c r="AF313" s="207"/>
      <c r="AG313" s="207"/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">
      <c r="A314" s="208">
        <v>212</v>
      </c>
      <c r="B314" s="214" t="s">
        <v>609</v>
      </c>
      <c r="C314" s="259" t="s">
        <v>610</v>
      </c>
      <c r="D314" s="216" t="s">
        <v>168</v>
      </c>
      <c r="E314" s="223">
        <v>9</v>
      </c>
      <c r="F314" s="226">
        <f>H314+J314</f>
        <v>0</v>
      </c>
      <c r="G314" s="227">
        <f>ROUND(E314*F314,2)</f>
        <v>0</v>
      </c>
      <c r="H314" s="227"/>
      <c r="I314" s="227">
        <f>ROUND(E314*H314,2)</f>
        <v>0</v>
      </c>
      <c r="J314" s="227"/>
      <c r="K314" s="227">
        <f>ROUND(E314*J314,2)</f>
        <v>0</v>
      </c>
      <c r="L314" s="227">
        <v>21</v>
      </c>
      <c r="M314" s="227">
        <f>G314*(1+L314/100)</f>
        <v>0</v>
      </c>
      <c r="N314" s="217">
        <v>9.6299999999999997E-3</v>
      </c>
      <c r="O314" s="217">
        <f>ROUND(E314*N314,5)</f>
        <v>8.6669999999999997E-2</v>
      </c>
      <c r="P314" s="217">
        <v>0</v>
      </c>
      <c r="Q314" s="217">
        <f>ROUND(E314*P314,5)</f>
        <v>0</v>
      </c>
      <c r="R314" s="217"/>
      <c r="S314" s="217"/>
      <c r="T314" s="218">
        <v>0</v>
      </c>
      <c r="U314" s="217">
        <f>ROUND(E314*T314,2)</f>
        <v>0</v>
      </c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 t="s">
        <v>250</v>
      </c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">
      <c r="A315" s="208">
        <v>213</v>
      </c>
      <c r="B315" s="214" t="s">
        <v>611</v>
      </c>
      <c r="C315" s="259" t="s">
        <v>612</v>
      </c>
      <c r="D315" s="216" t="s">
        <v>168</v>
      </c>
      <c r="E315" s="223">
        <v>7</v>
      </c>
      <c r="F315" s="226">
        <f>H315+J315</f>
        <v>0</v>
      </c>
      <c r="G315" s="227">
        <f>ROUND(E315*F315,2)</f>
        <v>0</v>
      </c>
      <c r="H315" s="227"/>
      <c r="I315" s="227">
        <f>ROUND(E315*H315,2)</f>
        <v>0</v>
      </c>
      <c r="J315" s="227"/>
      <c r="K315" s="227">
        <f>ROUND(E315*J315,2)</f>
        <v>0</v>
      </c>
      <c r="L315" s="227">
        <v>21</v>
      </c>
      <c r="M315" s="227">
        <f>G315*(1+L315/100)</f>
        <v>0</v>
      </c>
      <c r="N315" s="217">
        <v>1.6049999999999998E-2</v>
      </c>
      <c r="O315" s="217">
        <f>ROUND(E315*N315,5)</f>
        <v>0.11235000000000001</v>
      </c>
      <c r="P315" s="217">
        <v>0</v>
      </c>
      <c r="Q315" s="217">
        <f>ROUND(E315*P315,5)</f>
        <v>0</v>
      </c>
      <c r="R315" s="217"/>
      <c r="S315" s="217"/>
      <c r="T315" s="218">
        <v>0</v>
      </c>
      <c r="U315" s="217">
        <f>ROUND(E315*T315,2)</f>
        <v>0</v>
      </c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 t="s">
        <v>250</v>
      </c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">
      <c r="A316" s="208">
        <v>214</v>
      </c>
      <c r="B316" s="214" t="s">
        <v>613</v>
      </c>
      <c r="C316" s="259" t="s">
        <v>614</v>
      </c>
      <c r="D316" s="216" t="s">
        <v>168</v>
      </c>
      <c r="E316" s="223">
        <v>6</v>
      </c>
      <c r="F316" s="226">
        <f>H316+J316</f>
        <v>0</v>
      </c>
      <c r="G316" s="227">
        <f>ROUND(E316*F316,2)</f>
        <v>0</v>
      </c>
      <c r="H316" s="227"/>
      <c r="I316" s="227">
        <f>ROUND(E316*H316,2)</f>
        <v>0</v>
      </c>
      <c r="J316" s="227"/>
      <c r="K316" s="227">
        <f>ROUND(E316*J316,2)</f>
        <v>0</v>
      </c>
      <c r="L316" s="227">
        <v>21</v>
      </c>
      <c r="M316" s="227">
        <f>G316*(1+L316/100)</f>
        <v>0</v>
      </c>
      <c r="N316" s="217">
        <v>2.9E-4</v>
      </c>
      <c r="O316" s="217">
        <f>ROUND(E316*N316,5)</f>
        <v>1.74E-3</v>
      </c>
      <c r="P316" s="217">
        <v>0</v>
      </c>
      <c r="Q316" s="217">
        <f>ROUND(E316*P316,5)</f>
        <v>0</v>
      </c>
      <c r="R316" s="217"/>
      <c r="S316" s="217"/>
      <c r="T316" s="218">
        <v>0</v>
      </c>
      <c r="U316" s="217">
        <f>ROUND(E316*T316,2)</f>
        <v>0</v>
      </c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 t="s">
        <v>250</v>
      </c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 x14ac:dyDescent="0.2">
      <c r="A317" s="208">
        <v>215</v>
      </c>
      <c r="B317" s="214" t="s">
        <v>615</v>
      </c>
      <c r="C317" s="259" t="s">
        <v>616</v>
      </c>
      <c r="D317" s="216" t="s">
        <v>168</v>
      </c>
      <c r="E317" s="223">
        <v>3</v>
      </c>
      <c r="F317" s="226">
        <f>H317+J317</f>
        <v>0</v>
      </c>
      <c r="G317" s="227">
        <f>ROUND(E317*F317,2)</f>
        <v>0</v>
      </c>
      <c r="H317" s="227"/>
      <c r="I317" s="227">
        <f>ROUND(E317*H317,2)</f>
        <v>0</v>
      </c>
      <c r="J317" s="227"/>
      <c r="K317" s="227">
        <f>ROUND(E317*J317,2)</f>
        <v>0</v>
      </c>
      <c r="L317" s="227">
        <v>21</v>
      </c>
      <c r="M317" s="227">
        <f>G317*(1+L317/100)</f>
        <v>0</v>
      </c>
      <c r="N317" s="217">
        <v>3.6999999999999999E-4</v>
      </c>
      <c r="O317" s="217">
        <f>ROUND(E317*N317,5)</f>
        <v>1.1100000000000001E-3</v>
      </c>
      <c r="P317" s="217">
        <v>0</v>
      </c>
      <c r="Q317" s="217">
        <f>ROUND(E317*P317,5)</f>
        <v>0</v>
      </c>
      <c r="R317" s="217"/>
      <c r="S317" s="217"/>
      <c r="T317" s="218">
        <v>0</v>
      </c>
      <c r="U317" s="217">
        <f>ROUND(E317*T317,2)</f>
        <v>0</v>
      </c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 t="s">
        <v>250</v>
      </c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 x14ac:dyDescent="0.2">
      <c r="A318" s="208">
        <v>216</v>
      </c>
      <c r="B318" s="214" t="s">
        <v>617</v>
      </c>
      <c r="C318" s="259" t="s">
        <v>618</v>
      </c>
      <c r="D318" s="216" t="s">
        <v>168</v>
      </c>
      <c r="E318" s="223">
        <v>6</v>
      </c>
      <c r="F318" s="226">
        <f>H318+J318</f>
        <v>0</v>
      </c>
      <c r="G318" s="227">
        <f>ROUND(E318*F318,2)</f>
        <v>0</v>
      </c>
      <c r="H318" s="227"/>
      <c r="I318" s="227">
        <f>ROUND(E318*H318,2)</f>
        <v>0</v>
      </c>
      <c r="J318" s="227"/>
      <c r="K318" s="227">
        <f>ROUND(E318*J318,2)</f>
        <v>0</v>
      </c>
      <c r="L318" s="227">
        <v>21</v>
      </c>
      <c r="M318" s="227">
        <f>G318*(1+L318/100)</f>
        <v>0</v>
      </c>
      <c r="N318" s="217">
        <v>3.8000000000000002E-4</v>
      </c>
      <c r="O318" s="217">
        <f>ROUND(E318*N318,5)</f>
        <v>2.2799999999999999E-3</v>
      </c>
      <c r="P318" s="217">
        <v>0</v>
      </c>
      <c r="Q318" s="217">
        <f>ROUND(E318*P318,5)</f>
        <v>0</v>
      </c>
      <c r="R318" s="217"/>
      <c r="S318" s="217"/>
      <c r="T318" s="218">
        <v>0</v>
      </c>
      <c r="U318" s="217">
        <f>ROUND(E318*T318,2)</f>
        <v>0</v>
      </c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 t="s">
        <v>250</v>
      </c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">
      <c r="A319" s="208">
        <v>217</v>
      </c>
      <c r="B319" s="214" t="s">
        <v>619</v>
      </c>
      <c r="C319" s="259" t="s">
        <v>620</v>
      </c>
      <c r="D319" s="216" t="s">
        <v>168</v>
      </c>
      <c r="E319" s="223">
        <v>1</v>
      </c>
      <c r="F319" s="226">
        <f>H319+J319</f>
        <v>0</v>
      </c>
      <c r="G319" s="227">
        <f>ROUND(E319*F319,2)</f>
        <v>0</v>
      </c>
      <c r="H319" s="227"/>
      <c r="I319" s="227">
        <f>ROUND(E319*H319,2)</f>
        <v>0</v>
      </c>
      <c r="J319" s="227"/>
      <c r="K319" s="227">
        <f>ROUND(E319*J319,2)</f>
        <v>0</v>
      </c>
      <c r="L319" s="227">
        <v>21</v>
      </c>
      <c r="M319" s="227">
        <f>G319*(1+L319/100)</f>
        <v>0</v>
      </c>
      <c r="N319" s="217">
        <v>4.8000000000000001E-4</v>
      </c>
      <c r="O319" s="217">
        <f>ROUND(E319*N319,5)</f>
        <v>4.8000000000000001E-4</v>
      </c>
      <c r="P319" s="217">
        <v>0</v>
      </c>
      <c r="Q319" s="217">
        <f>ROUND(E319*P319,5)</f>
        <v>0</v>
      </c>
      <c r="R319" s="217"/>
      <c r="S319" s="217"/>
      <c r="T319" s="218">
        <v>0</v>
      </c>
      <c r="U319" s="217">
        <f>ROUND(E319*T319,2)</f>
        <v>0</v>
      </c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 t="s">
        <v>250</v>
      </c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">
      <c r="A320" s="208">
        <v>218</v>
      </c>
      <c r="B320" s="214" t="s">
        <v>621</v>
      </c>
      <c r="C320" s="259" t="s">
        <v>622</v>
      </c>
      <c r="D320" s="216" t="s">
        <v>168</v>
      </c>
      <c r="E320" s="223">
        <v>9</v>
      </c>
      <c r="F320" s="226">
        <f>H320+J320</f>
        <v>0</v>
      </c>
      <c r="G320" s="227">
        <f>ROUND(E320*F320,2)</f>
        <v>0</v>
      </c>
      <c r="H320" s="227"/>
      <c r="I320" s="227">
        <f>ROUND(E320*H320,2)</f>
        <v>0</v>
      </c>
      <c r="J320" s="227"/>
      <c r="K320" s="227">
        <f>ROUND(E320*J320,2)</f>
        <v>0</v>
      </c>
      <c r="L320" s="227">
        <v>21</v>
      </c>
      <c r="M320" s="227">
        <f>G320*(1+L320/100)</f>
        <v>0</v>
      </c>
      <c r="N320" s="217">
        <v>6.6E-4</v>
      </c>
      <c r="O320" s="217">
        <f>ROUND(E320*N320,5)</f>
        <v>5.94E-3</v>
      </c>
      <c r="P320" s="217">
        <v>0</v>
      </c>
      <c r="Q320" s="217">
        <f>ROUND(E320*P320,5)</f>
        <v>0</v>
      </c>
      <c r="R320" s="217"/>
      <c r="S320" s="217"/>
      <c r="T320" s="218">
        <v>0</v>
      </c>
      <c r="U320" s="217">
        <f>ROUND(E320*T320,2)</f>
        <v>0</v>
      </c>
      <c r="V320" s="207"/>
      <c r="W320" s="207"/>
      <c r="X320" s="207"/>
      <c r="Y320" s="207"/>
      <c r="Z320" s="207"/>
      <c r="AA320" s="207"/>
      <c r="AB320" s="207"/>
      <c r="AC320" s="207"/>
      <c r="AD320" s="207"/>
      <c r="AE320" s="207" t="s">
        <v>250</v>
      </c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ht="22.5" outlineLevel="1" x14ac:dyDescent="0.2">
      <c r="A321" s="208">
        <v>219</v>
      </c>
      <c r="B321" s="214" t="s">
        <v>623</v>
      </c>
      <c r="C321" s="259" t="s">
        <v>624</v>
      </c>
      <c r="D321" s="216" t="s">
        <v>168</v>
      </c>
      <c r="E321" s="223">
        <v>2</v>
      </c>
      <c r="F321" s="226">
        <f>H321+J321</f>
        <v>0</v>
      </c>
      <c r="G321" s="227">
        <f>ROUND(E321*F321,2)</f>
        <v>0</v>
      </c>
      <c r="H321" s="227"/>
      <c r="I321" s="227">
        <f>ROUND(E321*H321,2)</f>
        <v>0</v>
      </c>
      <c r="J321" s="227"/>
      <c r="K321" s="227">
        <f>ROUND(E321*J321,2)</f>
        <v>0</v>
      </c>
      <c r="L321" s="227">
        <v>21</v>
      </c>
      <c r="M321" s="227">
        <f>G321*(1+L321/100)</f>
        <v>0</v>
      </c>
      <c r="N321" s="217">
        <v>6.9999999999999999E-4</v>
      </c>
      <c r="O321" s="217">
        <f>ROUND(E321*N321,5)</f>
        <v>1.4E-3</v>
      </c>
      <c r="P321" s="217">
        <v>0</v>
      </c>
      <c r="Q321" s="217">
        <f>ROUND(E321*P321,5)</f>
        <v>0</v>
      </c>
      <c r="R321" s="217"/>
      <c r="S321" s="217"/>
      <c r="T321" s="218">
        <v>0</v>
      </c>
      <c r="U321" s="217">
        <f>ROUND(E321*T321,2)</f>
        <v>0</v>
      </c>
      <c r="V321" s="207"/>
      <c r="W321" s="207"/>
      <c r="X321" s="207"/>
      <c r="Y321" s="207"/>
      <c r="Z321" s="207"/>
      <c r="AA321" s="207"/>
      <c r="AB321" s="207"/>
      <c r="AC321" s="207"/>
      <c r="AD321" s="207"/>
      <c r="AE321" s="207" t="s">
        <v>250</v>
      </c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">
      <c r="A322" s="208">
        <v>220</v>
      </c>
      <c r="B322" s="214" t="s">
        <v>625</v>
      </c>
      <c r="C322" s="259" t="s">
        <v>626</v>
      </c>
      <c r="D322" s="216" t="s">
        <v>168</v>
      </c>
      <c r="E322" s="223">
        <v>1</v>
      </c>
      <c r="F322" s="226">
        <f>H322+J322</f>
        <v>0</v>
      </c>
      <c r="G322" s="227">
        <f>ROUND(E322*F322,2)</f>
        <v>0</v>
      </c>
      <c r="H322" s="227"/>
      <c r="I322" s="227">
        <f>ROUND(E322*H322,2)</f>
        <v>0</v>
      </c>
      <c r="J322" s="227"/>
      <c r="K322" s="227">
        <f>ROUND(E322*J322,2)</f>
        <v>0</v>
      </c>
      <c r="L322" s="227">
        <v>21</v>
      </c>
      <c r="M322" s="227">
        <f>G322*(1+L322/100)</f>
        <v>0</v>
      </c>
      <c r="N322" s="217">
        <v>6.7000000000000002E-4</v>
      </c>
      <c r="O322" s="217">
        <f>ROUND(E322*N322,5)</f>
        <v>6.7000000000000002E-4</v>
      </c>
      <c r="P322" s="217">
        <v>0</v>
      </c>
      <c r="Q322" s="217">
        <f>ROUND(E322*P322,5)</f>
        <v>0</v>
      </c>
      <c r="R322" s="217"/>
      <c r="S322" s="217"/>
      <c r="T322" s="218">
        <v>0</v>
      </c>
      <c r="U322" s="217">
        <f>ROUND(E322*T322,2)</f>
        <v>0</v>
      </c>
      <c r="V322" s="207"/>
      <c r="W322" s="207"/>
      <c r="X322" s="207"/>
      <c r="Y322" s="207"/>
      <c r="Z322" s="207"/>
      <c r="AA322" s="207"/>
      <c r="AB322" s="207"/>
      <c r="AC322" s="207"/>
      <c r="AD322" s="207"/>
      <c r="AE322" s="207" t="s">
        <v>250</v>
      </c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outlineLevel="1" x14ac:dyDescent="0.2">
      <c r="A323" s="208">
        <v>221</v>
      </c>
      <c r="B323" s="214" t="s">
        <v>625</v>
      </c>
      <c r="C323" s="259" t="s">
        <v>627</v>
      </c>
      <c r="D323" s="216" t="s">
        <v>168</v>
      </c>
      <c r="E323" s="223">
        <v>5</v>
      </c>
      <c r="F323" s="226">
        <f>H323+J323</f>
        <v>0</v>
      </c>
      <c r="G323" s="227">
        <f>ROUND(E323*F323,2)</f>
        <v>0</v>
      </c>
      <c r="H323" s="227"/>
      <c r="I323" s="227">
        <f>ROUND(E323*H323,2)</f>
        <v>0</v>
      </c>
      <c r="J323" s="227"/>
      <c r="K323" s="227">
        <f>ROUND(E323*J323,2)</f>
        <v>0</v>
      </c>
      <c r="L323" s="227">
        <v>21</v>
      </c>
      <c r="M323" s="227">
        <f>G323*(1+L323/100)</f>
        <v>0</v>
      </c>
      <c r="N323" s="217">
        <v>6.7000000000000002E-4</v>
      </c>
      <c r="O323" s="217">
        <f>ROUND(E323*N323,5)</f>
        <v>3.3500000000000001E-3</v>
      </c>
      <c r="P323" s="217">
        <v>0</v>
      </c>
      <c r="Q323" s="217">
        <f>ROUND(E323*P323,5)</f>
        <v>0</v>
      </c>
      <c r="R323" s="217"/>
      <c r="S323" s="217"/>
      <c r="T323" s="218">
        <v>0</v>
      </c>
      <c r="U323" s="217">
        <f>ROUND(E323*T323,2)</f>
        <v>0</v>
      </c>
      <c r="V323" s="207"/>
      <c r="W323" s="207"/>
      <c r="X323" s="207"/>
      <c r="Y323" s="207"/>
      <c r="Z323" s="207"/>
      <c r="AA323" s="207"/>
      <c r="AB323" s="207"/>
      <c r="AC323" s="207"/>
      <c r="AD323" s="207"/>
      <c r="AE323" s="207" t="s">
        <v>250</v>
      </c>
      <c r="AF323" s="207"/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outlineLevel="1" x14ac:dyDescent="0.2">
      <c r="A324" s="208">
        <v>222</v>
      </c>
      <c r="B324" s="214" t="s">
        <v>628</v>
      </c>
      <c r="C324" s="259" t="s">
        <v>629</v>
      </c>
      <c r="D324" s="216" t="s">
        <v>168</v>
      </c>
      <c r="E324" s="223">
        <v>2</v>
      </c>
      <c r="F324" s="226">
        <f>H324+J324</f>
        <v>0</v>
      </c>
      <c r="G324" s="227">
        <f>ROUND(E324*F324,2)</f>
        <v>0</v>
      </c>
      <c r="H324" s="227"/>
      <c r="I324" s="227">
        <f>ROUND(E324*H324,2)</f>
        <v>0</v>
      </c>
      <c r="J324" s="227"/>
      <c r="K324" s="227">
        <f>ROUND(E324*J324,2)</f>
        <v>0</v>
      </c>
      <c r="L324" s="227">
        <v>21</v>
      </c>
      <c r="M324" s="227">
        <f>G324*(1+L324/100)</f>
        <v>0</v>
      </c>
      <c r="N324" s="217">
        <v>1.15E-3</v>
      </c>
      <c r="O324" s="217">
        <f>ROUND(E324*N324,5)</f>
        <v>2.3E-3</v>
      </c>
      <c r="P324" s="217">
        <v>0</v>
      </c>
      <c r="Q324" s="217">
        <f>ROUND(E324*P324,5)</f>
        <v>0</v>
      </c>
      <c r="R324" s="217"/>
      <c r="S324" s="217"/>
      <c r="T324" s="218">
        <v>0</v>
      </c>
      <c r="U324" s="217">
        <f>ROUND(E324*T324,2)</f>
        <v>0</v>
      </c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 t="s">
        <v>250</v>
      </c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 x14ac:dyDescent="0.2">
      <c r="A325" s="208">
        <v>223</v>
      </c>
      <c r="B325" s="214" t="s">
        <v>630</v>
      </c>
      <c r="C325" s="259" t="s">
        <v>631</v>
      </c>
      <c r="D325" s="216" t="s">
        <v>168</v>
      </c>
      <c r="E325" s="223">
        <v>1</v>
      </c>
      <c r="F325" s="226">
        <f>H325+J325</f>
        <v>0</v>
      </c>
      <c r="G325" s="227">
        <f>ROUND(E325*F325,2)</f>
        <v>0</v>
      </c>
      <c r="H325" s="227"/>
      <c r="I325" s="227">
        <f>ROUND(E325*H325,2)</f>
        <v>0</v>
      </c>
      <c r="J325" s="227"/>
      <c r="K325" s="227">
        <f>ROUND(E325*J325,2)</f>
        <v>0</v>
      </c>
      <c r="L325" s="227">
        <v>21</v>
      </c>
      <c r="M325" s="227">
        <f>G325*(1+L325/100)</f>
        <v>0</v>
      </c>
      <c r="N325" s="217">
        <v>1.6000000000000001E-3</v>
      </c>
      <c r="O325" s="217">
        <f>ROUND(E325*N325,5)</f>
        <v>1.6000000000000001E-3</v>
      </c>
      <c r="P325" s="217">
        <v>0</v>
      </c>
      <c r="Q325" s="217">
        <f>ROUND(E325*P325,5)</f>
        <v>0</v>
      </c>
      <c r="R325" s="217"/>
      <c r="S325" s="217"/>
      <c r="T325" s="218">
        <v>0</v>
      </c>
      <c r="U325" s="217">
        <f>ROUND(E325*T325,2)</f>
        <v>0</v>
      </c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 t="s">
        <v>250</v>
      </c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">
      <c r="A326" s="208">
        <v>224</v>
      </c>
      <c r="B326" s="214" t="s">
        <v>630</v>
      </c>
      <c r="C326" s="259" t="s">
        <v>632</v>
      </c>
      <c r="D326" s="216" t="s">
        <v>168</v>
      </c>
      <c r="E326" s="223">
        <v>2</v>
      </c>
      <c r="F326" s="226">
        <f>H326+J326</f>
        <v>0</v>
      </c>
      <c r="G326" s="227">
        <f>ROUND(E326*F326,2)</f>
        <v>0</v>
      </c>
      <c r="H326" s="227"/>
      <c r="I326" s="227">
        <f>ROUND(E326*H326,2)</f>
        <v>0</v>
      </c>
      <c r="J326" s="227"/>
      <c r="K326" s="227">
        <f>ROUND(E326*J326,2)</f>
        <v>0</v>
      </c>
      <c r="L326" s="227">
        <v>21</v>
      </c>
      <c r="M326" s="227">
        <f>G326*(1+L326/100)</f>
        <v>0</v>
      </c>
      <c r="N326" s="217">
        <v>1.6000000000000001E-3</v>
      </c>
      <c r="O326" s="217">
        <f>ROUND(E326*N326,5)</f>
        <v>3.2000000000000002E-3</v>
      </c>
      <c r="P326" s="217">
        <v>0</v>
      </c>
      <c r="Q326" s="217">
        <f>ROUND(E326*P326,5)</f>
        <v>0</v>
      </c>
      <c r="R326" s="217"/>
      <c r="S326" s="217"/>
      <c r="T326" s="218">
        <v>0</v>
      </c>
      <c r="U326" s="217">
        <f>ROUND(E326*T326,2)</f>
        <v>0</v>
      </c>
      <c r="V326" s="207"/>
      <c r="W326" s="207"/>
      <c r="X326" s="207"/>
      <c r="Y326" s="207"/>
      <c r="Z326" s="207"/>
      <c r="AA326" s="207"/>
      <c r="AB326" s="207"/>
      <c r="AC326" s="207"/>
      <c r="AD326" s="207"/>
      <c r="AE326" s="207" t="s">
        <v>250</v>
      </c>
      <c r="AF326" s="207"/>
      <c r="AG326" s="207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outlineLevel="1" x14ac:dyDescent="0.2">
      <c r="A327" s="208">
        <v>225</v>
      </c>
      <c r="B327" s="214" t="s">
        <v>633</v>
      </c>
      <c r="C327" s="259" t="s">
        <v>634</v>
      </c>
      <c r="D327" s="216" t="s">
        <v>168</v>
      </c>
      <c r="E327" s="223">
        <v>1</v>
      </c>
      <c r="F327" s="226">
        <f>H327+J327</f>
        <v>0</v>
      </c>
      <c r="G327" s="227">
        <f>ROUND(E327*F327,2)</f>
        <v>0</v>
      </c>
      <c r="H327" s="227"/>
      <c r="I327" s="227">
        <f>ROUND(E327*H327,2)</f>
        <v>0</v>
      </c>
      <c r="J327" s="227"/>
      <c r="K327" s="227">
        <f>ROUND(E327*J327,2)</f>
        <v>0</v>
      </c>
      <c r="L327" s="227">
        <v>21</v>
      </c>
      <c r="M327" s="227">
        <f>G327*(1+L327/100)</f>
        <v>0</v>
      </c>
      <c r="N327" s="217">
        <v>8.8999999999999995E-4</v>
      </c>
      <c r="O327" s="217">
        <f>ROUND(E327*N327,5)</f>
        <v>8.8999999999999995E-4</v>
      </c>
      <c r="P327" s="217">
        <v>0</v>
      </c>
      <c r="Q327" s="217">
        <f>ROUND(E327*P327,5)</f>
        <v>0</v>
      </c>
      <c r="R327" s="217"/>
      <c r="S327" s="217"/>
      <c r="T327" s="218">
        <v>0</v>
      </c>
      <c r="U327" s="217">
        <f>ROUND(E327*T327,2)</f>
        <v>0</v>
      </c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7" t="s">
        <v>250</v>
      </c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outlineLevel="1" x14ac:dyDescent="0.2">
      <c r="A328" s="208">
        <v>226</v>
      </c>
      <c r="B328" s="214" t="s">
        <v>635</v>
      </c>
      <c r="C328" s="259" t="s">
        <v>636</v>
      </c>
      <c r="D328" s="216" t="s">
        <v>168</v>
      </c>
      <c r="E328" s="223">
        <v>1</v>
      </c>
      <c r="F328" s="226">
        <f>H328+J328</f>
        <v>0</v>
      </c>
      <c r="G328" s="227">
        <f>ROUND(E328*F328,2)</f>
        <v>0</v>
      </c>
      <c r="H328" s="227"/>
      <c r="I328" s="227">
        <f>ROUND(E328*H328,2)</f>
        <v>0</v>
      </c>
      <c r="J328" s="227"/>
      <c r="K328" s="227">
        <f>ROUND(E328*J328,2)</f>
        <v>0</v>
      </c>
      <c r="L328" s="227">
        <v>21</v>
      </c>
      <c r="M328" s="227">
        <f>G328*(1+L328/100)</f>
        <v>0</v>
      </c>
      <c r="N328" s="217">
        <v>8.0000000000000004E-4</v>
      </c>
      <c r="O328" s="217">
        <f>ROUND(E328*N328,5)</f>
        <v>8.0000000000000004E-4</v>
      </c>
      <c r="P328" s="217">
        <v>0</v>
      </c>
      <c r="Q328" s="217">
        <f>ROUND(E328*P328,5)</f>
        <v>0</v>
      </c>
      <c r="R328" s="217"/>
      <c r="S328" s="217"/>
      <c r="T328" s="218">
        <v>0</v>
      </c>
      <c r="U328" s="217">
        <f>ROUND(E328*T328,2)</f>
        <v>0</v>
      </c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7" t="s">
        <v>250</v>
      </c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">
      <c r="A329" s="208">
        <v>227</v>
      </c>
      <c r="B329" s="214" t="s">
        <v>637</v>
      </c>
      <c r="C329" s="259" t="s">
        <v>638</v>
      </c>
      <c r="D329" s="216" t="s">
        <v>147</v>
      </c>
      <c r="E329" s="223">
        <v>57.3</v>
      </c>
      <c r="F329" s="226">
        <f>H329+J329</f>
        <v>0</v>
      </c>
      <c r="G329" s="227">
        <f>ROUND(E329*F329,2)</f>
        <v>0</v>
      </c>
      <c r="H329" s="227"/>
      <c r="I329" s="227">
        <f>ROUND(E329*H329,2)</f>
        <v>0</v>
      </c>
      <c r="J329" s="227"/>
      <c r="K329" s="227">
        <f>ROUND(E329*J329,2)</f>
        <v>0</v>
      </c>
      <c r="L329" s="227">
        <v>21</v>
      </c>
      <c r="M329" s="227">
        <f>G329*(1+L329/100)</f>
        <v>0</v>
      </c>
      <c r="N329" s="217">
        <v>5.9999999999999995E-4</v>
      </c>
      <c r="O329" s="217">
        <f>ROUND(E329*N329,5)</f>
        <v>3.4380000000000001E-2</v>
      </c>
      <c r="P329" s="217">
        <v>0</v>
      </c>
      <c r="Q329" s="217">
        <f>ROUND(E329*P329,5)</f>
        <v>0</v>
      </c>
      <c r="R329" s="217"/>
      <c r="S329" s="217"/>
      <c r="T329" s="218">
        <v>0</v>
      </c>
      <c r="U329" s="217">
        <f>ROUND(E329*T329,2)</f>
        <v>0</v>
      </c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 t="s">
        <v>250</v>
      </c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 x14ac:dyDescent="0.2">
      <c r="A330" s="208"/>
      <c r="B330" s="214"/>
      <c r="C330" s="260" t="s">
        <v>639</v>
      </c>
      <c r="D330" s="219"/>
      <c r="E330" s="224">
        <v>57.3</v>
      </c>
      <c r="F330" s="227"/>
      <c r="G330" s="227"/>
      <c r="H330" s="227"/>
      <c r="I330" s="227"/>
      <c r="J330" s="227"/>
      <c r="K330" s="227"/>
      <c r="L330" s="227"/>
      <c r="M330" s="227"/>
      <c r="N330" s="217"/>
      <c r="O330" s="217"/>
      <c r="P330" s="217"/>
      <c r="Q330" s="217"/>
      <c r="R330" s="217"/>
      <c r="S330" s="217"/>
      <c r="T330" s="218"/>
      <c r="U330" s="21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 t="s">
        <v>120</v>
      </c>
      <c r="AF330" s="207">
        <v>0</v>
      </c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ht="22.5" outlineLevel="1" x14ac:dyDescent="0.2">
      <c r="A331" s="208">
        <v>228</v>
      </c>
      <c r="B331" s="214" t="s">
        <v>637</v>
      </c>
      <c r="C331" s="259" t="s">
        <v>640</v>
      </c>
      <c r="D331" s="216" t="s">
        <v>147</v>
      </c>
      <c r="E331" s="223">
        <v>12</v>
      </c>
      <c r="F331" s="226">
        <f>H331+J331</f>
        <v>0</v>
      </c>
      <c r="G331" s="227">
        <f>ROUND(E331*F331,2)</f>
        <v>0</v>
      </c>
      <c r="H331" s="227"/>
      <c r="I331" s="227">
        <f>ROUND(E331*H331,2)</f>
        <v>0</v>
      </c>
      <c r="J331" s="227"/>
      <c r="K331" s="227">
        <f>ROUND(E331*J331,2)</f>
        <v>0</v>
      </c>
      <c r="L331" s="227">
        <v>21</v>
      </c>
      <c r="M331" s="227">
        <f>G331*(1+L331/100)</f>
        <v>0</v>
      </c>
      <c r="N331" s="217">
        <v>5.9999999999999995E-4</v>
      </c>
      <c r="O331" s="217">
        <f>ROUND(E331*N331,5)</f>
        <v>7.1999999999999998E-3</v>
      </c>
      <c r="P331" s="217">
        <v>0</v>
      </c>
      <c r="Q331" s="217">
        <f>ROUND(E331*P331,5)</f>
        <v>0</v>
      </c>
      <c r="R331" s="217"/>
      <c r="S331" s="217"/>
      <c r="T331" s="218">
        <v>0</v>
      </c>
      <c r="U331" s="217">
        <f>ROUND(E331*T331,2)</f>
        <v>0</v>
      </c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 t="s">
        <v>250</v>
      </c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outlineLevel="1" x14ac:dyDescent="0.2">
      <c r="A332" s="208">
        <v>229</v>
      </c>
      <c r="B332" s="214" t="s">
        <v>641</v>
      </c>
      <c r="C332" s="259" t="s">
        <v>642</v>
      </c>
      <c r="D332" s="216" t="s">
        <v>168</v>
      </c>
      <c r="E332" s="223">
        <v>1</v>
      </c>
      <c r="F332" s="226">
        <f>H332+J332</f>
        <v>0</v>
      </c>
      <c r="G332" s="227">
        <f>ROUND(E332*F332,2)</f>
        <v>0</v>
      </c>
      <c r="H332" s="227"/>
      <c r="I332" s="227">
        <f>ROUND(E332*H332,2)</f>
        <v>0</v>
      </c>
      <c r="J332" s="227"/>
      <c r="K332" s="227">
        <f>ROUND(E332*J332,2)</f>
        <v>0</v>
      </c>
      <c r="L332" s="227">
        <v>21</v>
      </c>
      <c r="M332" s="227">
        <f>G332*(1+L332/100)</f>
        <v>0</v>
      </c>
      <c r="N332" s="217">
        <v>3.6000000000000002E-4</v>
      </c>
      <c r="O332" s="217">
        <f>ROUND(E332*N332,5)</f>
        <v>3.6000000000000002E-4</v>
      </c>
      <c r="P332" s="217">
        <v>0</v>
      </c>
      <c r="Q332" s="217">
        <f>ROUND(E332*P332,5)</f>
        <v>0</v>
      </c>
      <c r="R332" s="217"/>
      <c r="S332" s="217"/>
      <c r="T332" s="218">
        <v>0</v>
      </c>
      <c r="U332" s="217">
        <f>ROUND(E332*T332,2)</f>
        <v>0</v>
      </c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 t="s">
        <v>250</v>
      </c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</row>
    <row r="333" spans="1:60" outlineLevel="1" x14ac:dyDescent="0.2">
      <c r="A333" s="208">
        <v>230</v>
      </c>
      <c r="B333" s="214" t="s">
        <v>641</v>
      </c>
      <c r="C333" s="259" t="s">
        <v>643</v>
      </c>
      <c r="D333" s="216" t="s">
        <v>168</v>
      </c>
      <c r="E333" s="223">
        <v>8</v>
      </c>
      <c r="F333" s="226">
        <f>H333+J333</f>
        <v>0</v>
      </c>
      <c r="G333" s="227">
        <f>ROUND(E333*F333,2)</f>
        <v>0</v>
      </c>
      <c r="H333" s="227"/>
      <c r="I333" s="227">
        <f>ROUND(E333*H333,2)</f>
        <v>0</v>
      </c>
      <c r="J333" s="227"/>
      <c r="K333" s="227">
        <f>ROUND(E333*J333,2)</f>
        <v>0</v>
      </c>
      <c r="L333" s="227">
        <v>21</v>
      </c>
      <c r="M333" s="227">
        <f>G333*(1+L333/100)</f>
        <v>0</v>
      </c>
      <c r="N333" s="217">
        <v>3.6000000000000002E-4</v>
      </c>
      <c r="O333" s="217">
        <f>ROUND(E333*N333,5)</f>
        <v>2.8800000000000002E-3</v>
      </c>
      <c r="P333" s="217">
        <v>0</v>
      </c>
      <c r="Q333" s="217">
        <f>ROUND(E333*P333,5)</f>
        <v>0</v>
      </c>
      <c r="R333" s="217"/>
      <c r="S333" s="217"/>
      <c r="T333" s="218">
        <v>0</v>
      </c>
      <c r="U333" s="217">
        <f>ROUND(E333*T333,2)</f>
        <v>0</v>
      </c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7" t="s">
        <v>250</v>
      </c>
      <c r="AF333" s="207"/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">
      <c r="A334" s="208">
        <v>231</v>
      </c>
      <c r="B334" s="214" t="s">
        <v>644</v>
      </c>
      <c r="C334" s="259" t="s">
        <v>645</v>
      </c>
      <c r="D334" s="216" t="s">
        <v>168</v>
      </c>
      <c r="E334" s="223">
        <v>1</v>
      </c>
      <c r="F334" s="226">
        <f>H334+J334</f>
        <v>0</v>
      </c>
      <c r="G334" s="227">
        <f>ROUND(E334*F334,2)</f>
        <v>0</v>
      </c>
      <c r="H334" s="227"/>
      <c r="I334" s="227">
        <f>ROUND(E334*H334,2)</f>
        <v>0</v>
      </c>
      <c r="J334" s="227"/>
      <c r="K334" s="227">
        <f>ROUND(E334*J334,2)</f>
        <v>0</v>
      </c>
      <c r="L334" s="227">
        <v>21</v>
      </c>
      <c r="M334" s="227">
        <f>G334*(1+L334/100)</f>
        <v>0</v>
      </c>
      <c r="N334" s="217">
        <v>4.8999999999999998E-4</v>
      </c>
      <c r="O334" s="217">
        <f>ROUND(E334*N334,5)</f>
        <v>4.8999999999999998E-4</v>
      </c>
      <c r="P334" s="217">
        <v>0</v>
      </c>
      <c r="Q334" s="217">
        <f>ROUND(E334*P334,5)</f>
        <v>0</v>
      </c>
      <c r="R334" s="217"/>
      <c r="S334" s="217"/>
      <c r="T334" s="218">
        <v>0</v>
      </c>
      <c r="U334" s="217">
        <f>ROUND(E334*T334,2)</f>
        <v>0</v>
      </c>
      <c r="V334" s="207"/>
      <c r="W334" s="207"/>
      <c r="X334" s="207"/>
      <c r="Y334" s="207"/>
      <c r="Z334" s="207"/>
      <c r="AA334" s="207"/>
      <c r="AB334" s="207"/>
      <c r="AC334" s="207"/>
      <c r="AD334" s="207"/>
      <c r="AE334" s="207" t="s">
        <v>250</v>
      </c>
      <c r="AF334" s="207"/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outlineLevel="1" x14ac:dyDescent="0.2">
      <c r="A335" s="208">
        <v>232</v>
      </c>
      <c r="B335" s="214" t="s">
        <v>646</v>
      </c>
      <c r="C335" s="259" t="s">
        <v>647</v>
      </c>
      <c r="D335" s="216" t="s">
        <v>168</v>
      </c>
      <c r="E335" s="223">
        <v>2</v>
      </c>
      <c r="F335" s="226">
        <f>H335+J335</f>
        <v>0</v>
      </c>
      <c r="G335" s="227">
        <f>ROUND(E335*F335,2)</f>
        <v>0</v>
      </c>
      <c r="H335" s="227"/>
      <c r="I335" s="227">
        <f>ROUND(E335*H335,2)</f>
        <v>0</v>
      </c>
      <c r="J335" s="227"/>
      <c r="K335" s="227">
        <f>ROUND(E335*J335,2)</f>
        <v>0</v>
      </c>
      <c r="L335" s="227">
        <v>21</v>
      </c>
      <c r="M335" s="227">
        <f>G335*(1+L335/100)</f>
        <v>0</v>
      </c>
      <c r="N335" s="217">
        <v>9.0000000000000006E-5</v>
      </c>
      <c r="O335" s="217">
        <f>ROUND(E335*N335,5)</f>
        <v>1.8000000000000001E-4</v>
      </c>
      <c r="P335" s="217">
        <v>0</v>
      </c>
      <c r="Q335" s="217">
        <f>ROUND(E335*P335,5)</f>
        <v>0</v>
      </c>
      <c r="R335" s="217"/>
      <c r="S335" s="217"/>
      <c r="T335" s="218">
        <v>0</v>
      </c>
      <c r="U335" s="217">
        <f>ROUND(E335*T335,2)</f>
        <v>0</v>
      </c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7" t="s">
        <v>250</v>
      </c>
      <c r="AF335" s="207"/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outlineLevel="1" x14ac:dyDescent="0.2">
      <c r="A336" s="208">
        <v>233</v>
      </c>
      <c r="B336" s="214" t="s">
        <v>648</v>
      </c>
      <c r="C336" s="259" t="s">
        <v>649</v>
      </c>
      <c r="D336" s="216" t="s">
        <v>147</v>
      </c>
      <c r="E336" s="223">
        <v>116.9</v>
      </c>
      <c r="F336" s="226">
        <f>H336+J336</f>
        <v>0</v>
      </c>
      <c r="G336" s="227">
        <f>ROUND(E336*F336,2)</f>
        <v>0</v>
      </c>
      <c r="H336" s="227"/>
      <c r="I336" s="227">
        <f>ROUND(E336*H336,2)</f>
        <v>0</v>
      </c>
      <c r="J336" s="227"/>
      <c r="K336" s="227">
        <f>ROUND(E336*J336,2)</f>
        <v>0</v>
      </c>
      <c r="L336" s="227">
        <v>21</v>
      </c>
      <c r="M336" s="227">
        <f>G336*(1+L336/100)</f>
        <v>0</v>
      </c>
      <c r="N336" s="217">
        <v>0</v>
      </c>
      <c r="O336" s="217">
        <f>ROUND(E336*N336,5)</f>
        <v>0</v>
      </c>
      <c r="P336" s="217">
        <v>0</v>
      </c>
      <c r="Q336" s="217">
        <f>ROUND(E336*P336,5)</f>
        <v>0</v>
      </c>
      <c r="R336" s="217"/>
      <c r="S336" s="217"/>
      <c r="T336" s="218">
        <v>6.6000000000000003E-2</v>
      </c>
      <c r="U336" s="217">
        <f>ROUND(E336*T336,2)</f>
        <v>7.72</v>
      </c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 t="s">
        <v>118</v>
      </c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ht="33.75" outlineLevel="1" x14ac:dyDescent="0.2">
      <c r="A337" s="208"/>
      <c r="B337" s="214"/>
      <c r="C337" s="260" t="s">
        <v>650</v>
      </c>
      <c r="D337" s="219"/>
      <c r="E337" s="224">
        <v>116.9</v>
      </c>
      <c r="F337" s="227"/>
      <c r="G337" s="227"/>
      <c r="H337" s="227"/>
      <c r="I337" s="227"/>
      <c r="J337" s="227"/>
      <c r="K337" s="227"/>
      <c r="L337" s="227"/>
      <c r="M337" s="227"/>
      <c r="N337" s="217"/>
      <c r="O337" s="217"/>
      <c r="P337" s="217"/>
      <c r="Q337" s="217"/>
      <c r="R337" s="217"/>
      <c r="S337" s="217"/>
      <c r="T337" s="218"/>
      <c r="U337" s="217"/>
      <c r="V337" s="207"/>
      <c r="W337" s="207"/>
      <c r="X337" s="207"/>
      <c r="Y337" s="207"/>
      <c r="Z337" s="207"/>
      <c r="AA337" s="207"/>
      <c r="AB337" s="207"/>
      <c r="AC337" s="207"/>
      <c r="AD337" s="207"/>
      <c r="AE337" s="207" t="s">
        <v>120</v>
      </c>
      <c r="AF337" s="207">
        <v>0</v>
      </c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ht="22.5" outlineLevel="1" x14ac:dyDescent="0.2">
      <c r="A338" s="208">
        <v>234</v>
      </c>
      <c r="B338" s="214" t="s">
        <v>651</v>
      </c>
      <c r="C338" s="259" t="s">
        <v>652</v>
      </c>
      <c r="D338" s="216" t="s">
        <v>147</v>
      </c>
      <c r="E338" s="223">
        <v>57.2</v>
      </c>
      <c r="F338" s="226">
        <f>H338+J338</f>
        <v>0</v>
      </c>
      <c r="G338" s="227">
        <f>ROUND(E338*F338,2)</f>
        <v>0</v>
      </c>
      <c r="H338" s="227"/>
      <c r="I338" s="227">
        <f>ROUND(E338*H338,2)</f>
        <v>0</v>
      </c>
      <c r="J338" s="227"/>
      <c r="K338" s="227">
        <f>ROUND(E338*J338,2)</f>
        <v>0</v>
      </c>
      <c r="L338" s="227">
        <v>21</v>
      </c>
      <c r="M338" s="227">
        <f>G338*(1+L338/100)</f>
        <v>0</v>
      </c>
      <c r="N338" s="217">
        <v>0</v>
      </c>
      <c r="O338" s="217">
        <f>ROUND(E338*N338,5)</f>
        <v>0</v>
      </c>
      <c r="P338" s="217">
        <v>0</v>
      </c>
      <c r="Q338" s="217">
        <f>ROUND(E338*P338,5)</f>
        <v>0</v>
      </c>
      <c r="R338" s="217"/>
      <c r="S338" s="217"/>
      <c r="T338" s="218">
        <v>5.8000000000000003E-2</v>
      </c>
      <c r="U338" s="217">
        <f>ROUND(E338*T338,2)</f>
        <v>3.32</v>
      </c>
      <c r="V338" s="207"/>
      <c r="W338" s="207"/>
      <c r="X338" s="207"/>
      <c r="Y338" s="207"/>
      <c r="Z338" s="207"/>
      <c r="AA338" s="207"/>
      <c r="AB338" s="207"/>
      <c r="AC338" s="207"/>
      <c r="AD338" s="207"/>
      <c r="AE338" s="207" t="s">
        <v>118</v>
      </c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">
      <c r="A339" s="208"/>
      <c r="B339" s="214"/>
      <c r="C339" s="260" t="s">
        <v>653</v>
      </c>
      <c r="D339" s="219"/>
      <c r="E339" s="224">
        <v>57.2</v>
      </c>
      <c r="F339" s="227"/>
      <c r="G339" s="227"/>
      <c r="H339" s="227"/>
      <c r="I339" s="227"/>
      <c r="J339" s="227"/>
      <c r="K339" s="227"/>
      <c r="L339" s="227"/>
      <c r="M339" s="227"/>
      <c r="N339" s="217"/>
      <c r="O339" s="217"/>
      <c r="P339" s="217"/>
      <c r="Q339" s="217"/>
      <c r="R339" s="217"/>
      <c r="S339" s="217"/>
      <c r="T339" s="218"/>
      <c r="U339" s="21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7" t="s">
        <v>120</v>
      </c>
      <c r="AF339" s="207">
        <v>0</v>
      </c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ht="22.5" outlineLevel="1" x14ac:dyDescent="0.2">
      <c r="A340" s="208">
        <v>235</v>
      </c>
      <c r="B340" s="214" t="s">
        <v>654</v>
      </c>
      <c r="C340" s="259" t="s">
        <v>655</v>
      </c>
      <c r="D340" s="216" t="s">
        <v>168</v>
      </c>
      <c r="E340" s="223">
        <v>41</v>
      </c>
      <c r="F340" s="226">
        <f>H340+J340</f>
        <v>0</v>
      </c>
      <c r="G340" s="227">
        <f>ROUND(E340*F340,2)</f>
        <v>0</v>
      </c>
      <c r="H340" s="227"/>
      <c r="I340" s="227">
        <f>ROUND(E340*H340,2)</f>
        <v>0</v>
      </c>
      <c r="J340" s="227"/>
      <c r="K340" s="227">
        <f>ROUND(E340*J340,2)</f>
        <v>0</v>
      </c>
      <c r="L340" s="227">
        <v>21</v>
      </c>
      <c r="M340" s="227">
        <f>G340*(1+L340/100)</f>
        <v>0</v>
      </c>
      <c r="N340" s="217">
        <v>1.0000000000000001E-5</v>
      </c>
      <c r="O340" s="217">
        <f>ROUND(E340*N340,5)</f>
        <v>4.0999999999999999E-4</v>
      </c>
      <c r="P340" s="217">
        <v>0</v>
      </c>
      <c r="Q340" s="217">
        <f>ROUND(E340*P340,5)</f>
        <v>0</v>
      </c>
      <c r="R340" s="217"/>
      <c r="S340" s="217"/>
      <c r="T340" s="218">
        <v>0.17599999999999999</v>
      </c>
      <c r="U340" s="217">
        <f>ROUND(E340*T340,2)</f>
        <v>7.22</v>
      </c>
      <c r="V340" s="207"/>
      <c r="W340" s="207"/>
      <c r="X340" s="207"/>
      <c r="Y340" s="207"/>
      <c r="Z340" s="207"/>
      <c r="AA340" s="207"/>
      <c r="AB340" s="207"/>
      <c r="AC340" s="207"/>
      <c r="AD340" s="207"/>
      <c r="AE340" s="207" t="s">
        <v>118</v>
      </c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</row>
    <row r="341" spans="1:60" outlineLevel="1" x14ac:dyDescent="0.2">
      <c r="A341" s="208"/>
      <c r="B341" s="214"/>
      <c r="C341" s="260" t="s">
        <v>656</v>
      </c>
      <c r="D341" s="219"/>
      <c r="E341" s="224">
        <v>30</v>
      </c>
      <c r="F341" s="227"/>
      <c r="G341" s="227"/>
      <c r="H341" s="227"/>
      <c r="I341" s="227"/>
      <c r="J341" s="227"/>
      <c r="K341" s="227"/>
      <c r="L341" s="227"/>
      <c r="M341" s="227"/>
      <c r="N341" s="217"/>
      <c r="O341" s="217"/>
      <c r="P341" s="217"/>
      <c r="Q341" s="217"/>
      <c r="R341" s="217"/>
      <c r="S341" s="217"/>
      <c r="T341" s="218"/>
      <c r="U341" s="217"/>
      <c r="V341" s="207"/>
      <c r="W341" s="207"/>
      <c r="X341" s="207"/>
      <c r="Y341" s="207"/>
      <c r="Z341" s="207"/>
      <c r="AA341" s="207"/>
      <c r="AB341" s="207"/>
      <c r="AC341" s="207"/>
      <c r="AD341" s="207"/>
      <c r="AE341" s="207" t="s">
        <v>120</v>
      </c>
      <c r="AF341" s="207">
        <v>0</v>
      </c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 x14ac:dyDescent="0.2">
      <c r="A342" s="208"/>
      <c r="B342" s="214"/>
      <c r="C342" s="260" t="s">
        <v>657</v>
      </c>
      <c r="D342" s="219"/>
      <c r="E342" s="224">
        <v>11</v>
      </c>
      <c r="F342" s="227"/>
      <c r="G342" s="227"/>
      <c r="H342" s="227"/>
      <c r="I342" s="227"/>
      <c r="J342" s="227"/>
      <c r="K342" s="227"/>
      <c r="L342" s="227"/>
      <c r="M342" s="227"/>
      <c r="N342" s="217"/>
      <c r="O342" s="217"/>
      <c r="P342" s="217"/>
      <c r="Q342" s="217"/>
      <c r="R342" s="217"/>
      <c r="S342" s="217"/>
      <c r="T342" s="218"/>
      <c r="U342" s="21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 t="s">
        <v>120</v>
      </c>
      <c r="AF342" s="207">
        <v>0</v>
      </c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outlineLevel="1" x14ac:dyDescent="0.2">
      <c r="A343" s="208">
        <v>236</v>
      </c>
      <c r="B343" s="214" t="s">
        <v>658</v>
      </c>
      <c r="C343" s="259" t="s">
        <v>659</v>
      </c>
      <c r="D343" s="216" t="s">
        <v>168</v>
      </c>
      <c r="E343" s="223">
        <v>12</v>
      </c>
      <c r="F343" s="226">
        <f>H343+J343</f>
        <v>0</v>
      </c>
      <c r="G343" s="227">
        <f>ROUND(E343*F343,2)</f>
        <v>0</v>
      </c>
      <c r="H343" s="227"/>
      <c r="I343" s="227">
        <f>ROUND(E343*H343,2)</f>
        <v>0</v>
      </c>
      <c r="J343" s="227"/>
      <c r="K343" s="227">
        <f>ROUND(E343*J343,2)</f>
        <v>0</v>
      </c>
      <c r="L343" s="227">
        <v>21</v>
      </c>
      <c r="M343" s="227">
        <f>G343*(1+L343/100)</f>
        <v>0</v>
      </c>
      <c r="N343" s="217">
        <v>3.0000000000000001E-5</v>
      </c>
      <c r="O343" s="217">
        <f>ROUND(E343*N343,5)</f>
        <v>3.6000000000000002E-4</v>
      </c>
      <c r="P343" s="217">
        <v>0</v>
      </c>
      <c r="Q343" s="217">
        <f>ROUND(E343*P343,5)</f>
        <v>0</v>
      </c>
      <c r="R343" s="217"/>
      <c r="S343" s="217"/>
      <c r="T343" s="218">
        <v>0.33</v>
      </c>
      <c r="U343" s="217">
        <f>ROUND(E343*T343,2)</f>
        <v>3.96</v>
      </c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7" t="s">
        <v>118</v>
      </c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outlineLevel="1" x14ac:dyDescent="0.2">
      <c r="A344" s="208"/>
      <c r="B344" s="214"/>
      <c r="C344" s="260" t="s">
        <v>660</v>
      </c>
      <c r="D344" s="219"/>
      <c r="E344" s="224">
        <v>11</v>
      </c>
      <c r="F344" s="227"/>
      <c r="G344" s="227"/>
      <c r="H344" s="227"/>
      <c r="I344" s="227"/>
      <c r="J344" s="227"/>
      <c r="K344" s="227"/>
      <c r="L344" s="227"/>
      <c r="M344" s="227"/>
      <c r="N344" s="217"/>
      <c r="O344" s="217"/>
      <c r="P344" s="217"/>
      <c r="Q344" s="217"/>
      <c r="R344" s="217"/>
      <c r="S344" s="217"/>
      <c r="T344" s="218"/>
      <c r="U344" s="21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 t="s">
        <v>120</v>
      </c>
      <c r="AF344" s="207">
        <v>0</v>
      </c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outlineLevel="1" x14ac:dyDescent="0.2">
      <c r="A345" s="208"/>
      <c r="B345" s="214"/>
      <c r="C345" s="260" t="s">
        <v>661</v>
      </c>
      <c r="D345" s="219"/>
      <c r="E345" s="224">
        <v>1</v>
      </c>
      <c r="F345" s="227"/>
      <c r="G345" s="227"/>
      <c r="H345" s="227"/>
      <c r="I345" s="227"/>
      <c r="J345" s="227"/>
      <c r="K345" s="227"/>
      <c r="L345" s="227"/>
      <c r="M345" s="227"/>
      <c r="N345" s="217"/>
      <c r="O345" s="217"/>
      <c r="P345" s="217"/>
      <c r="Q345" s="217"/>
      <c r="R345" s="217"/>
      <c r="S345" s="217"/>
      <c r="T345" s="218"/>
      <c r="U345" s="21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 t="s">
        <v>120</v>
      </c>
      <c r="AF345" s="207">
        <v>0</v>
      </c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ht="22.5" outlineLevel="1" x14ac:dyDescent="0.2">
      <c r="A346" s="208">
        <v>237</v>
      </c>
      <c r="B346" s="214" t="s">
        <v>662</v>
      </c>
      <c r="C346" s="259" t="s">
        <v>663</v>
      </c>
      <c r="D346" s="216" t="s">
        <v>168</v>
      </c>
      <c r="E346" s="223">
        <v>4</v>
      </c>
      <c r="F346" s="226">
        <f>H346+J346</f>
        <v>0</v>
      </c>
      <c r="G346" s="227">
        <f>ROUND(E346*F346,2)</f>
        <v>0</v>
      </c>
      <c r="H346" s="227"/>
      <c r="I346" s="227">
        <f>ROUND(E346*H346,2)</f>
        <v>0</v>
      </c>
      <c r="J346" s="227"/>
      <c r="K346" s="227">
        <f>ROUND(E346*J346,2)</f>
        <v>0</v>
      </c>
      <c r="L346" s="227">
        <v>21</v>
      </c>
      <c r="M346" s="227">
        <f>G346*(1+L346/100)</f>
        <v>0</v>
      </c>
      <c r="N346" s="217">
        <v>0.01</v>
      </c>
      <c r="O346" s="217">
        <f>ROUND(E346*N346,5)</f>
        <v>0.04</v>
      </c>
      <c r="P346" s="217">
        <v>0</v>
      </c>
      <c r="Q346" s="217">
        <f>ROUND(E346*P346,5)</f>
        <v>0</v>
      </c>
      <c r="R346" s="217"/>
      <c r="S346" s="217"/>
      <c r="T346" s="218">
        <v>0</v>
      </c>
      <c r="U346" s="217">
        <f>ROUND(E346*T346,2)</f>
        <v>0</v>
      </c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 t="s">
        <v>250</v>
      </c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</row>
    <row r="347" spans="1:60" ht="22.5" outlineLevel="1" x14ac:dyDescent="0.2">
      <c r="A347" s="208">
        <v>238</v>
      </c>
      <c r="B347" s="214" t="s">
        <v>664</v>
      </c>
      <c r="C347" s="259" t="s">
        <v>665</v>
      </c>
      <c r="D347" s="216" t="s">
        <v>168</v>
      </c>
      <c r="E347" s="223">
        <v>2</v>
      </c>
      <c r="F347" s="226">
        <f>H347+J347</f>
        <v>0</v>
      </c>
      <c r="G347" s="227">
        <f>ROUND(E347*F347,2)</f>
        <v>0</v>
      </c>
      <c r="H347" s="227"/>
      <c r="I347" s="227">
        <f>ROUND(E347*H347,2)</f>
        <v>0</v>
      </c>
      <c r="J347" s="227"/>
      <c r="K347" s="227">
        <f>ROUND(E347*J347,2)</f>
        <v>0</v>
      </c>
      <c r="L347" s="227">
        <v>21</v>
      </c>
      <c r="M347" s="227">
        <f>G347*(1+L347/100)</f>
        <v>0</v>
      </c>
      <c r="N347" s="217">
        <v>6.1399999999999996E-3</v>
      </c>
      <c r="O347" s="217">
        <f>ROUND(E347*N347,5)</f>
        <v>1.2279999999999999E-2</v>
      </c>
      <c r="P347" s="217">
        <v>0</v>
      </c>
      <c r="Q347" s="217">
        <f>ROUND(E347*P347,5)</f>
        <v>0</v>
      </c>
      <c r="R347" s="217"/>
      <c r="S347" s="217"/>
      <c r="T347" s="218">
        <v>0</v>
      </c>
      <c r="U347" s="217">
        <f>ROUND(E347*T347,2)</f>
        <v>0</v>
      </c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7" t="s">
        <v>250</v>
      </c>
      <c r="AF347" s="207"/>
      <c r="AG347" s="207"/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ht="22.5" outlineLevel="1" x14ac:dyDescent="0.2">
      <c r="A348" s="208">
        <v>239</v>
      </c>
      <c r="B348" s="214" t="s">
        <v>666</v>
      </c>
      <c r="C348" s="259" t="s">
        <v>667</v>
      </c>
      <c r="D348" s="216" t="s">
        <v>168</v>
      </c>
      <c r="E348" s="223">
        <v>2</v>
      </c>
      <c r="F348" s="226">
        <f>H348+J348</f>
        <v>0</v>
      </c>
      <c r="G348" s="227">
        <f>ROUND(E348*F348,2)</f>
        <v>0</v>
      </c>
      <c r="H348" s="227"/>
      <c r="I348" s="227">
        <f>ROUND(E348*H348,2)</f>
        <v>0</v>
      </c>
      <c r="J348" s="227"/>
      <c r="K348" s="227">
        <f>ROUND(E348*J348,2)</f>
        <v>0</v>
      </c>
      <c r="L348" s="227">
        <v>21</v>
      </c>
      <c r="M348" s="227">
        <f>G348*(1+L348/100)</f>
        <v>0</v>
      </c>
      <c r="N348" s="217">
        <v>1.221E-2</v>
      </c>
      <c r="O348" s="217">
        <f>ROUND(E348*N348,5)</f>
        <v>2.4420000000000001E-2</v>
      </c>
      <c r="P348" s="217">
        <v>0</v>
      </c>
      <c r="Q348" s="217">
        <f>ROUND(E348*P348,5)</f>
        <v>0</v>
      </c>
      <c r="R348" s="217"/>
      <c r="S348" s="217"/>
      <c r="T348" s="218">
        <v>0</v>
      </c>
      <c r="U348" s="217">
        <f>ROUND(E348*T348,2)</f>
        <v>0</v>
      </c>
      <c r="V348" s="207"/>
      <c r="W348" s="207"/>
      <c r="X348" s="207"/>
      <c r="Y348" s="207"/>
      <c r="Z348" s="207"/>
      <c r="AA348" s="207"/>
      <c r="AB348" s="207"/>
      <c r="AC348" s="207"/>
      <c r="AD348" s="207"/>
      <c r="AE348" s="207" t="s">
        <v>250</v>
      </c>
      <c r="AF348" s="207"/>
      <c r="AG348" s="207"/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</row>
    <row r="349" spans="1:60" ht="22.5" outlineLevel="1" x14ac:dyDescent="0.2">
      <c r="A349" s="208">
        <v>240</v>
      </c>
      <c r="B349" s="214" t="s">
        <v>668</v>
      </c>
      <c r="C349" s="259" t="s">
        <v>669</v>
      </c>
      <c r="D349" s="216" t="s">
        <v>168</v>
      </c>
      <c r="E349" s="223">
        <v>4</v>
      </c>
      <c r="F349" s="226">
        <f>H349+J349</f>
        <v>0</v>
      </c>
      <c r="G349" s="227">
        <f>ROUND(E349*F349,2)</f>
        <v>0</v>
      </c>
      <c r="H349" s="227"/>
      <c r="I349" s="227">
        <f>ROUND(E349*H349,2)</f>
        <v>0</v>
      </c>
      <c r="J349" s="227"/>
      <c r="K349" s="227">
        <f>ROUND(E349*J349,2)</f>
        <v>0</v>
      </c>
      <c r="L349" s="227">
        <v>21</v>
      </c>
      <c r="M349" s="227">
        <f>G349*(1+L349/100)</f>
        <v>0</v>
      </c>
      <c r="N349" s="217">
        <v>1E-3</v>
      </c>
      <c r="O349" s="217">
        <f>ROUND(E349*N349,5)</f>
        <v>4.0000000000000001E-3</v>
      </c>
      <c r="P349" s="217">
        <v>0</v>
      </c>
      <c r="Q349" s="217">
        <f>ROUND(E349*P349,5)</f>
        <v>0</v>
      </c>
      <c r="R349" s="217"/>
      <c r="S349" s="217"/>
      <c r="T349" s="218">
        <v>0</v>
      </c>
      <c r="U349" s="217">
        <f>ROUND(E349*T349,2)</f>
        <v>0</v>
      </c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7" t="s">
        <v>250</v>
      </c>
      <c r="AF349" s="207"/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 x14ac:dyDescent="0.2">
      <c r="A350" s="208">
        <v>241</v>
      </c>
      <c r="B350" s="214" t="s">
        <v>670</v>
      </c>
      <c r="C350" s="259" t="s">
        <v>671</v>
      </c>
      <c r="D350" s="216" t="s">
        <v>168</v>
      </c>
      <c r="E350" s="223">
        <v>4</v>
      </c>
      <c r="F350" s="226">
        <f>H350+J350</f>
        <v>0</v>
      </c>
      <c r="G350" s="227">
        <f>ROUND(E350*F350,2)</f>
        <v>0</v>
      </c>
      <c r="H350" s="227"/>
      <c r="I350" s="227">
        <f>ROUND(E350*H350,2)</f>
        <v>0</v>
      </c>
      <c r="J350" s="227"/>
      <c r="K350" s="227">
        <f>ROUND(E350*J350,2)</f>
        <v>0</v>
      </c>
      <c r="L350" s="227">
        <v>21</v>
      </c>
      <c r="M350" s="227">
        <f>G350*(1+L350/100)</f>
        <v>0</v>
      </c>
      <c r="N350" s="217">
        <v>0</v>
      </c>
      <c r="O350" s="217">
        <f>ROUND(E350*N350,5)</f>
        <v>0</v>
      </c>
      <c r="P350" s="217">
        <v>0</v>
      </c>
      <c r="Q350" s="217">
        <f>ROUND(E350*P350,5)</f>
        <v>0</v>
      </c>
      <c r="R350" s="217"/>
      <c r="S350" s="217"/>
      <c r="T350" s="218">
        <v>0.52</v>
      </c>
      <c r="U350" s="217">
        <f>ROUND(E350*T350,2)</f>
        <v>2.08</v>
      </c>
      <c r="V350" s="207"/>
      <c r="W350" s="207"/>
      <c r="X350" s="207"/>
      <c r="Y350" s="207"/>
      <c r="Z350" s="207"/>
      <c r="AA350" s="207"/>
      <c r="AB350" s="207"/>
      <c r="AC350" s="207"/>
      <c r="AD350" s="207"/>
      <c r="AE350" s="207" t="s">
        <v>118</v>
      </c>
      <c r="AF350" s="207"/>
      <c r="AG350" s="207"/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ht="33.75" outlineLevel="1" x14ac:dyDescent="0.2">
      <c r="A351" s="208">
        <v>242</v>
      </c>
      <c r="B351" s="214" t="s">
        <v>672</v>
      </c>
      <c r="C351" s="259" t="s">
        <v>673</v>
      </c>
      <c r="D351" s="216" t="s">
        <v>168</v>
      </c>
      <c r="E351" s="223">
        <v>3</v>
      </c>
      <c r="F351" s="226">
        <f>H351+J351</f>
        <v>0</v>
      </c>
      <c r="G351" s="227">
        <f>ROUND(E351*F351,2)</f>
        <v>0</v>
      </c>
      <c r="H351" s="227"/>
      <c r="I351" s="227">
        <f>ROUND(E351*H351,2)</f>
        <v>0</v>
      </c>
      <c r="J351" s="227"/>
      <c r="K351" s="227">
        <f>ROUND(E351*J351,2)</f>
        <v>0</v>
      </c>
      <c r="L351" s="227">
        <v>21</v>
      </c>
      <c r="M351" s="227">
        <f>G351*(1+L351/100)</f>
        <v>0</v>
      </c>
      <c r="N351" s="217">
        <v>6.9800000000000001E-3</v>
      </c>
      <c r="O351" s="217">
        <f>ROUND(E351*N351,5)</f>
        <v>2.094E-2</v>
      </c>
      <c r="P351" s="217">
        <v>0</v>
      </c>
      <c r="Q351" s="217">
        <f>ROUND(E351*P351,5)</f>
        <v>0</v>
      </c>
      <c r="R351" s="217"/>
      <c r="S351" s="217"/>
      <c r="T351" s="218">
        <v>0</v>
      </c>
      <c r="U351" s="217">
        <f>ROUND(E351*T351,2)</f>
        <v>0</v>
      </c>
      <c r="V351" s="207"/>
      <c r="W351" s="207"/>
      <c r="X351" s="207"/>
      <c r="Y351" s="207"/>
      <c r="Z351" s="207"/>
      <c r="AA351" s="207"/>
      <c r="AB351" s="207"/>
      <c r="AC351" s="207"/>
      <c r="AD351" s="207"/>
      <c r="AE351" s="207" t="s">
        <v>250</v>
      </c>
      <c r="AF351" s="207"/>
      <c r="AG351" s="207"/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</row>
    <row r="352" spans="1:60" outlineLevel="1" x14ac:dyDescent="0.2">
      <c r="A352" s="208">
        <v>243</v>
      </c>
      <c r="B352" s="214" t="s">
        <v>674</v>
      </c>
      <c r="C352" s="259" t="s">
        <v>675</v>
      </c>
      <c r="D352" s="216" t="s">
        <v>168</v>
      </c>
      <c r="E352" s="223">
        <v>3</v>
      </c>
      <c r="F352" s="226">
        <f>H352+J352</f>
        <v>0</v>
      </c>
      <c r="G352" s="227">
        <f>ROUND(E352*F352,2)</f>
        <v>0</v>
      </c>
      <c r="H352" s="227"/>
      <c r="I352" s="227">
        <f>ROUND(E352*H352,2)</f>
        <v>0</v>
      </c>
      <c r="J352" s="227"/>
      <c r="K352" s="227">
        <f>ROUND(E352*J352,2)</f>
        <v>0</v>
      </c>
      <c r="L352" s="227">
        <v>21</v>
      </c>
      <c r="M352" s="227">
        <f>G352*(1+L352/100)</f>
        <v>0</v>
      </c>
      <c r="N352" s="217">
        <v>0.11565</v>
      </c>
      <c r="O352" s="217">
        <f>ROUND(E352*N352,5)</f>
        <v>0.34694999999999998</v>
      </c>
      <c r="P352" s="217">
        <v>0</v>
      </c>
      <c r="Q352" s="217">
        <f>ROUND(E352*P352,5)</f>
        <v>0</v>
      </c>
      <c r="R352" s="217"/>
      <c r="S352" s="217"/>
      <c r="T352" s="218">
        <v>0.4597</v>
      </c>
      <c r="U352" s="217">
        <f>ROUND(E352*T352,2)</f>
        <v>1.38</v>
      </c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 t="s">
        <v>118</v>
      </c>
      <c r="AF352" s="207"/>
      <c r="AG352" s="207"/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</row>
    <row r="353" spans="1:60" outlineLevel="1" x14ac:dyDescent="0.2">
      <c r="A353" s="208">
        <v>244</v>
      </c>
      <c r="B353" s="214" t="s">
        <v>676</v>
      </c>
      <c r="C353" s="259" t="s">
        <v>677</v>
      </c>
      <c r="D353" s="216" t="s">
        <v>168</v>
      </c>
      <c r="E353" s="223">
        <v>2</v>
      </c>
      <c r="F353" s="226">
        <f>H353+J353</f>
        <v>0</v>
      </c>
      <c r="G353" s="227">
        <f>ROUND(E353*F353,2)</f>
        <v>0</v>
      </c>
      <c r="H353" s="227"/>
      <c r="I353" s="227">
        <f>ROUND(E353*H353,2)</f>
        <v>0</v>
      </c>
      <c r="J353" s="227"/>
      <c r="K353" s="227">
        <f>ROUND(E353*J353,2)</f>
        <v>0</v>
      </c>
      <c r="L353" s="227">
        <v>21</v>
      </c>
      <c r="M353" s="227">
        <f>G353*(1+L353/100)</f>
        <v>0</v>
      </c>
      <c r="N353" s="217">
        <v>2.01431</v>
      </c>
      <c r="O353" s="217">
        <f>ROUND(E353*N353,5)</f>
        <v>4.0286200000000001</v>
      </c>
      <c r="P353" s="217">
        <v>0</v>
      </c>
      <c r="Q353" s="217">
        <f>ROUND(E353*P353,5)</f>
        <v>0</v>
      </c>
      <c r="R353" s="217"/>
      <c r="S353" s="217"/>
      <c r="T353" s="218">
        <v>19.105</v>
      </c>
      <c r="U353" s="217">
        <f>ROUND(E353*T353,2)</f>
        <v>38.21</v>
      </c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 t="s">
        <v>118</v>
      </c>
      <c r="AF353" s="207"/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outlineLevel="1" x14ac:dyDescent="0.2">
      <c r="A354" s="208">
        <v>245</v>
      </c>
      <c r="B354" s="214" t="s">
        <v>678</v>
      </c>
      <c r="C354" s="259" t="s">
        <v>679</v>
      </c>
      <c r="D354" s="216" t="s">
        <v>168</v>
      </c>
      <c r="E354" s="223">
        <v>2</v>
      </c>
      <c r="F354" s="226">
        <f>H354+J354</f>
        <v>0</v>
      </c>
      <c r="G354" s="227">
        <f>ROUND(E354*F354,2)</f>
        <v>0</v>
      </c>
      <c r="H354" s="227"/>
      <c r="I354" s="227">
        <f>ROUND(E354*H354,2)</f>
        <v>0</v>
      </c>
      <c r="J354" s="227"/>
      <c r="K354" s="227">
        <f>ROUND(E354*J354,2)</f>
        <v>0</v>
      </c>
      <c r="L354" s="227">
        <v>21</v>
      </c>
      <c r="M354" s="227">
        <f>G354*(1+L354/100)</f>
        <v>0</v>
      </c>
      <c r="N354" s="217">
        <v>0.25</v>
      </c>
      <c r="O354" s="217">
        <f>ROUND(E354*N354,5)</f>
        <v>0.5</v>
      </c>
      <c r="P354" s="217">
        <v>0</v>
      </c>
      <c r="Q354" s="217">
        <f>ROUND(E354*P354,5)</f>
        <v>0</v>
      </c>
      <c r="R354" s="217"/>
      <c r="S354" s="217"/>
      <c r="T354" s="218">
        <v>0</v>
      </c>
      <c r="U354" s="217">
        <f>ROUND(E354*T354,2)</f>
        <v>0</v>
      </c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7" t="s">
        <v>250</v>
      </c>
      <c r="AF354" s="207"/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 x14ac:dyDescent="0.2">
      <c r="A355" s="208"/>
      <c r="B355" s="214"/>
      <c r="C355" s="260" t="s">
        <v>680</v>
      </c>
      <c r="D355" s="219"/>
      <c r="E355" s="224">
        <v>1</v>
      </c>
      <c r="F355" s="227"/>
      <c r="G355" s="227"/>
      <c r="H355" s="227"/>
      <c r="I355" s="227"/>
      <c r="J355" s="227"/>
      <c r="K355" s="227"/>
      <c r="L355" s="227"/>
      <c r="M355" s="227"/>
      <c r="N355" s="217"/>
      <c r="O355" s="217"/>
      <c r="P355" s="217"/>
      <c r="Q355" s="217"/>
      <c r="R355" s="217"/>
      <c r="S355" s="217"/>
      <c r="T355" s="218"/>
      <c r="U355" s="21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7" t="s">
        <v>120</v>
      </c>
      <c r="AF355" s="207">
        <v>0</v>
      </c>
      <c r="AG355" s="207"/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outlineLevel="1" x14ac:dyDescent="0.2">
      <c r="A356" s="208"/>
      <c r="B356" s="214"/>
      <c r="C356" s="260" t="s">
        <v>681</v>
      </c>
      <c r="D356" s="219"/>
      <c r="E356" s="224">
        <v>1</v>
      </c>
      <c r="F356" s="227"/>
      <c r="G356" s="227"/>
      <c r="H356" s="227"/>
      <c r="I356" s="227"/>
      <c r="J356" s="227"/>
      <c r="K356" s="227"/>
      <c r="L356" s="227"/>
      <c r="M356" s="227"/>
      <c r="N356" s="217"/>
      <c r="O356" s="217"/>
      <c r="P356" s="217"/>
      <c r="Q356" s="217"/>
      <c r="R356" s="217"/>
      <c r="S356" s="217"/>
      <c r="T356" s="218"/>
      <c r="U356" s="21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 t="s">
        <v>120</v>
      </c>
      <c r="AF356" s="207">
        <v>0</v>
      </c>
      <c r="AG356" s="207"/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outlineLevel="1" x14ac:dyDescent="0.2">
      <c r="A357" s="208">
        <v>246</v>
      </c>
      <c r="B357" s="214" t="s">
        <v>682</v>
      </c>
      <c r="C357" s="259" t="s">
        <v>683</v>
      </c>
      <c r="D357" s="216" t="s">
        <v>168</v>
      </c>
      <c r="E357" s="223">
        <v>3</v>
      </c>
      <c r="F357" s="226">
        <f>H357+J357</f>
        <v>0</v>
      </c>
      <c r="G357" s="227">
        <f>ROUND(E357*F357,2)</f>
        <v>0</v>
      </c>
      <c r="H357" s="227"/>
      <c r="I357" s="227">
        <f>ROUND(E357*H357,2)</f>
        <v>0</v>
      </c>
      <c r="J357" s="227"/>
      <c r="K357" s="227">
        <f>ROUND(E357*J357,2)</f>
        <v>0</v>
      </c>
      <c r="L357" s="227">
        <v>21</v>
      </c>
      <c r="M357" s="227">
        <f>G357*(1+L357/100)</f>
        <v>0</v>
      </c>
      <c r="N357" s="217">
        <v>1.0349999999999999</v>
      </c>
      <c r="O357" s="217">
        <f>ROUND(E357*N357,5)</f>
        <v>3.105</v>
      </c>
      <c r="P357" s="217">
        <v>0</v>
      </c>
      <c r="Q357" s="217">
        <f>ROUND(E357*P357,5)</f>
        <v>0</v>
      </c>
      <c r="R357" s="217"/>
      <c r="S357" s="217"/>
      <c r="T357" s="218">
        <v>0</v>
      </c>
      <c r="U357" s="217">
        <f>ROUND(E357*T357,2)</f>
        <v>0</v>
      </c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 t="s">
        <v>250</v>
      </c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">
      <c r="A358" s="208">
        <v>247</v>
      </c>
      <c r="B358" s="214" t="s">
        <v>684</v>
      </c>
      <c r="C358" s="259" t="s">
        <v>685</v>
      </c>
      <c r="D358" s="216" t="s">
        <v>168</v>
      </c>
      <c r="E358" s="223">
        <v>2</v>
      </c>
      <c r="F358" s="226">
        <f>H358+J358</f>
        <v>0</v>
      </c>
      <c r="G358" s="227">
        <f>ROUND(E358*F358,2)</f>
        <v>0</v>
      </c>
      <c r="H358" s="227"/>
      <c r="I358" s="227">
        <f>ROUND(E358*H358,2)</f>
        <v>0</v>
      </c>
      <c r="J358" s="227"/>
      <c r="K358" s="227">
        <f>ROUND(E358*J358,2)</f>
        <v>0</v>
      </c>
      <c r="L358" s="227">
        <v>21</v>
      </c>
      <c r="M358" s="227">
        <f>G358*(1+L358/100)</f>
        <v>0</v>
      </c>
      <c r="N358" s="217">
        <v>0.61</v>
      </c>
      <c r="O358" s="217">
        <f>ROUND(E358*N358,5)</f>
        <v>1.22</v>
      </c>
      <c r="P358" s="217">
        <v>0</v>
      </c>
      <c r="Q358" s="217">
        <f>ROUND(E358*P358,5)</f>
        <v>0</v>
      </c>
      <c r="R358" s="217"/>
      <c r="S358" s="217"/>
      <c r="T358" s="218">
        <v>0</v>
      </c>
      <c r="U358" s="217">
        <f>ROUND(E358*T358,2)</f>
        <v>0</v>
      </c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 t="s">
        <v>250</v>
      </c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outlineLevel="1" x14ac:dyDescent="0.2">
      <c r="A359" s="208"/>
      <c r="B359" s="214"/>
      <c r="C359" s="260" t="s">
        <v>680</v>
      </c>
      <c r="D359" s="219"/>
      <c r="E359" s="224">
        <v>1</v>
      </c>
      <c r="F359" s="227"/>
      <c r="G359" s="227"/>
      <c r="H359" s="227"/>
      <c r="I359" s="227"/>
      <c r="J359" s="227"/>
      <c r="K359" s="227"/>
      <c r="L359" s="227"/>
      <c r="M359" s="227"/>
      <c r="N359" s="217"/>
      <c r="O359" s="217"/>
      <c r="P359" s="217"/>
      <c r="Q359" s="217"/>
      <c r="R359" s="217"/>
      <c r="S359" s="217"/>
      <c r="T359" s="218"/>
      <c r="U359" s="21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 t="s">
        <v>120</v>
      </c>
      <c r="AF359" s="207">
        <v>0</v>
      </c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</row>
    <row r="360" spans="1:60" outlineLevel="1" x14ac:dyDescent="0.2">
      <c r="A360" s="208"/>
      <c r="B360" s="214"/>
      <c r="C360" s="260" t="s">
        <v>681</v>
      </c>
      <c r="D360" s="219"/>
      <c r="E360" s="224">
        <v>1</v>
      </c>
      <c r="F360" s="227"/>
      <c r="G360" s="227"/>
      <c r="H360" s="227"/>
      <c r="I360" s="227"/>
      <c r="J360" s="227"/>
      <c r="K360" s="227"/>
      <c r="L360" s="227"/>
      <c r="M360" s="227"/>
      <c r="N360" s="217"/>
      <c r="O360" s="217"/>
      <c r="P360" s="217"/>
      <c r="Q360" s="217"/>
      <c r="R360" s="217"/>
      <c r="S360" s="217"/>
      <c r="T360" s="218"/>
      <c r="U360" s="21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 t="s">
        <v>120</v>
      </c>
      <c r="AF360" s="207">
        <v>0</v>
      </c>
      <c r="AG360" s="207"/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</row>
    <row r="361" spans="1:60" outlineLevel="1" x14ac:dyDescent="0.2">
      <c r="A361" s="208">
        <v>248</v>
      </c>
      <c r="B361" s="214" t="s">
        <v>686</v>
      </c>
      <c r="C361" s="259" t="s">
        <v>687</v>
      </c>
      <c r="D361" s="216" t="s">
        <v>168</v>
      </c>
      <c r="E361" s="223">
        <v>1</v>
      </c>
      <c r="F361" s="226">
        <f>H361+J361</f>
        <v>0</v>
      </c>
      <c r="G361" s="227">
        <f>ROUND(E361*F361,2)</f>
        <v>0</v>
      </c>
      <c r="H361" s="227"/>
      <c r="I361" s="227">
        <f>ROUND(E361*H361,2)</f>
        <v>0</v>
      </c>
      <c r="J361" s="227"/>
      <c r="K361" s="227">
        <f>ROUND(E361*J361,2)</f>
        <v>0</v>
      </c>
      <c r="L361" s="227">
        <v>21</v>
      </c>
      <c r="M361" s="227">
        <f>G361*(1+L361/100)</f>
        <v>0</v>
      </c>
      <c r="N361" s="217">
        <v>0.39300000000000002</v>
      </c>
      <c r="O361" s="217">
        <f>ROUND(E361*N361,5)</f>
        <v>0.39300000000000002</v>
      </c>
      <c r="P361" s="217">
        <v>0</v>
      </c>
      <c r="Q361" s="217">
        <f>ROUND(E361*P361,5)</f>
        <v>0</v>
      </c>
      <c r="R361" s="217"/>
      <c r="S361" s="217"/>
      <c r="T361" s="218">
        <v>0</v>
      </c>
      <c r="U361" s="217">
        <f>ROUND(E361*T361,2)</f>
        <v>0</v>
      </c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7" t="s">
        <v>250</v>
      </c>
      <c r="AF361" s="207"/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</row>
    <row r="362" spans="1:60" outlineLevel="1" x14ac:dyDescent="0.2">
      <c r="A362" s="208">
        <v>249</v>
      </c>
      <c r="B362" s="214" t="s">
        <v>688</v>
      </c>
      <c r="C362" s="259" t="s">
        <v>689</v>
      </c>
      <c r="D362" s="216" t="s">
        <v>168</v>
      </c>
      <c r="E362" s="223">
        <v>2</v>
      </c>
      <c r="F362" s="226">
        <f>H362+J362</f>
        <v>0</v>
      </c>
      <c r="G362" s="227">
        <f>ROUND(E362*F362,2)</f>
        <v>0</v>
      </c>
      <c r="H362" s="227"/>
      <c r="I362" s="227">
        <f>ROUND(E362*H362,2)</f>
        <v>0</v>
      </c>
      <c r="J362" s="227"/>
      <c r="K362" s="227">
        <f>ROUND(E362*J362,2)</f>
        <v>0</v>
      </c>
      <c r="L362" s="227">
        <v>21</v>
      </c>
      <c r="M362" s="227">
        <f>G362*(1+L362/100)</f>
        <v>0</v>
      </c>
      <c r="N362" s="217">
        <v>3.9E-2</v>
      </c>
      <c r="O362" s="217">
        <f>ROUND(E362*N362,5)</f>
        <v>7.8E-2</v>
      </c>
      <c r="P362" s="217">
        <v>0</v>
      </c>
      <c r="Q362" s="217">
        <f>ROUND(E362*P362,5)</f>
        <v>0</v>
      </c>
      <c r="R362" s="217"/>
      <c r="S362" s="217"/>
      <c r="T362" s="218">
        <v>0</v>
      </c>
      <c r="U362" s="217">
        <f>ROUND(E362*T362,2)</f>
        <v>0</v>
      </c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 t="s">
        <v>250</v>
      </c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</row>
    <row r="363" spans="1:60" outlineLevel="1" x14ac:dyDescent="0.2">
      <c r="A363" s="208">
        <v>250</v>
      </c>
      <c r="B363" s="214" t="s">
        <v>690</v>
      </c>
      <c r="C363" s="259" t="s">
        <v>691</v>
      </c>
      <c r="D363" s="216" t="s">
        <v>168</v>
      </c>
      <c r="E363" s="223">
        <v>1</v>
      </c>
      <c r="F363" s="226">
        <f>H363+J363</f>
        <v>0</v>
      </c>
      <c r="G363" s="227">
        <f>ROUND(E363*F363,2)</f>
        <v>0</v>
      </c>
      <c r="H363" s="227"/>
      <c r="I363" s="227">
        <f>ROUND(E363*H363,2)</f>
        <v>0</v>
      </c>
      <c r="J363" s="227"/>
      <c r="K363" s="227">
        <f>ROUND(E363*J363,2)</f>
        <v>0</v>
      </c>
      <c r="L363" s="227">
        <v>21</v>
      </c>
      <c r="M363" s="227">
        <f>G363*(1+L363/100)</f>
        <v>0</v>
      </c>
      <c r="N363" s="217">
        <v>5.0999999999999997E-2</v>
      </c>
      <c r="O363" s="217">
        <f>ROUND(E363*N363,5)</f>
        <v>5.0999999999999997E-2</v>
      </c>
      <c r="P363" s="217">
        <v>0</v>
      </c>
      <c r="Q363" s="217">
        <f>ROUND(E363*P363,5)</f>
        <v>0</v>
      </c>
      <c r="R363" s="217"/>
      <c r="S363" s="217"/>
      <c r="T363" s="218">
        <v>0</v>
      </c>
      <c r="U363" s="217">
        <f>ROUND(E363*T363,2)</f>
        <v>0</v>
      </c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 t="s">
        <v>250</v>
      </c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</row>
    <row r="364" spans="1:60" outlineLevel="1" x14ac:dyDescent="0.2">
      <c r="A364" s="208">
        <v>251</v>
      </c>
      <c r="B364" s="214" t="s">
        <v>692</v>
      </c>
      <c r="C364" s="259" t="s">
        <v>693</v>
      </c>
      <c r="D364" s="216" t="s">
        <v>168</v>
      </c>
      <c r="E364" s="223">
        <v>1</v>
      </c>
      <c r="F364" s="226">
        <f>H364+J364</f>
        <v>0</v>
      </c>
      <c r="G364" s="227">
        <f>ROUND(E364*F364,2)</f>
        <v>0</v>
      </c>
      <c r="H364" s="227"/>
      <c r="I364" s="227">
        <f>ROUND(E364*H364,2)</f>
        <v>0</v>
      </c>
      <c r="J364" s="227"/>
      <c r="K364" s="227">
        <f>ROUND(E364*J364,2)</f>
        <v>0</v>
      </c>
      <c r="L364" s="227">
        <v>21</v>
      </c>
      <c r="M364" s="227">
        <f>G364*(1+L364/100)</f>
        <v>0</v>
      </c>
      <c r="N364" s="217">
        <v>6.8000000000000005E-2</v>
      </c>
      <c r="O364" s="217">
        <f>ROUND(E364*N364,5)</f>
        <v>6.8000000000000005E-2</v>
      </c>
      <c r="P364" s="217">
        <v>0</v>
      </c>
      <c r="Q364" s="217">
        <f>ROUND(E364*P364,5)</f>
        <v>0</v>
      </c>
      <c r="R364" s="217"/>
      <c r="S364" s="217"/>
      <c r="T364" s="218">
        <v>0</v>
      </c>
      <c r="U364" s="217">
        <f>ROUND(E364*T364,2)</f>
        <v>0</v>
      </c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 t="s">
        <v>250</v>
      </c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</row>
    <row r="365" spans="1:60" outlineLevel="1" x14ac:dyDescent="0.2">
      <c r="A365" s="208">
        <v>252</v>
      </c>
      <c r="B365" s="214" t="s">
        <v>694</v>
      </c>
      <c r="C365" s="259" t="s">
        <v>695</v>
      </c>
      <c r="D365" s="216" t="s">
        <v>168</v>
      </c>
      <c r="E365" s="223">
        <v>5</v>
      </c>
      <c r="F365" s="226">
        <f>H365+J365</f>
        <v>0</v>
      </c>
      <c r="G365" s="227">
        <f>ROUND(E365*F365,2)</f>
        <v>0</v>
      </c>
      <c r="H365" s="227"/>
      <c r="I365" s="227">
        <f>ROUND(E365*H365,2)</f>
        <v>0</v>
      </c>
      <c r="J365" s="227"/>
      <c r="K365" s="227">
        <f>ROUND(E365*J365,2)</f>
        <v>0</v>
      </c>
      <c r="L365" s="227">
        <v>21</v>
      </c>
      <c r="M365" s="227">
        <f>G365*(1+L365/100)</f>
        <v>0</v>
      </c>
      <c r="N365" s="217">
        <v>2E-3</v>
      </c>
      <c r="O365" s="217">
        <f>ROUND(E365*N365,5)</f>
        <v>0.01</v>
      </c>
      <c r="P365" s="217">
        <v>0</v>
      </c>
      <c r="Q365" s="217">
        <f>ROUND(E365*P365,5)</f>
        <v>0</v>
      </c>
      <c r="R365" s="217"/>
      <c r="S365" s="217"/>
      <c r="T365" s="218">
        <v>0</v>
      </c>
      <c r="U365" s="217">
        <f>ROUND(E365*T365,2)</f>
        <v>0</v>
      </c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7" t="s">
        <v>250</v>
      </c>
      <c r="AF365" s="207"/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</row>
    <row r="366" spans="1:60" outlineLevel="1" x14ac:dyDescent="0.2">
      <c r="A366" s="208">
        <v>253</v>
      </c>
      <c r="B366" s="214" t="s">
        <v>696</v>
      </c>
      <c r="C366" s="259" t="s">
        <v>697</v>
      </c>
      <c r="D366" s="216" t="s">
        <v>168</v>
      </c>
      <c r="E366" s="223">
        <v>1</v>
      </c>
      <c r="F366" s="226">
        <f>H366+J366</f>
        <v>0</v>
      </c>
      <c r="G366" s="227">
        <f>ROUND(E366*F366,2)</f>
        <v>0</v>
      </c>
      <c r="H366" s="227"/>
      <c r="I366" s="227">
        <f>ROUND(E366*H366,2)</f>
        <v>0</v>
      </c>
      <c r="J366" s="227"/>
      <c r="K366" s="227">
        <f>ROUND(E366*J366,2)</f>
        <v>0</v>
      </c>
      <c r="L366" s="227">
        <v>21</v>
      </c>
      <c r="M366" s="227">
        <f>G366*(1+L366/100)</f>
        <v>0</v>
      </c>
      <c r="N366" s="217">
        <v>9.7000000000000003E-2</v>
      </c>
      <c r="O366" s="217">
        <f>ROUND(E366*N366,5)</f>
        <v>9.7000000000000003E-2</v>
      </c>
      <c r="P366" s="217">
        <v>0</v>
      </c>
      <c r="Q366" s="217">
        <f>ROUND(E366*P366,5)</f>
        <v>0</v>
      </c>
      <c r="R366" s="217"/>
      <c r="S366" s="217"/>
      <c r="T366" s="218">
        <v>0</v>
      </c>
      <c r="U366" s="217">
        <f>ROUND(E366*T366,2)</f>
        <v>0</v>
      </c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7" t="s">
        <v>250</v>
      </c>
      <c r="AF366" s="207"/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</row>
    <row r="367" spans="1:60" outlineLevel="1" x14ac:dyDescent="0.2">
      <c r="A367" s="208">
        <v>254</v>
      </c>
      <c r="B367" s="214" t="s">
        <v>698</v>
      </c>
      <c r="C367" s="259" t="s">
        <v>699</v>
      </c>
      <c r="D367" s="216" t="s">
        <v>168</v>
      </c>
      <c r="E367" s="223">
        <v>1</v>
      </c>
      <c r="F367" s="226">
        <f>H367+J367</f>
        <v>0</v>
      </c>
      <c r="G367" s="227">
        <f>ROUND(E367*F367,2)</f>
        <v>0</v>
      </c>
      <c r="H367" s="227"/>
      <c r="I367" s="227">
        <f>ROUND(E367*H367,2)</f>
        <v>0</v>
      </c>
      <c r="J367" s="227"/>
      <c r="K367" s="227">
        <f>ROUND(E367*J367,2)</f>
        <v>0</v>
      </c>
      <c r="L367" s="227">
        <v>21</v>
      </c>
      <c r="M367" s="227">
        <f>G367*(1+L367/100)</f>
        <v>0</v>
      </c>
      <c r="N367" s="217">
        <v>9.1999999999999998E-2</v>
      </c>
      <c r="O367" s="217">
        <f>ROUND(E367*N367,5)</f>
        <v>9.1999999999999998E-2</v>
      </c>
      <c r="P367" s="217">
        <v>0</v>
      </c>
      <c r="Q367" s="217">
        <f>ROUND(E367*P367,5)</f>
        <v>0</v>
      </c>
      <c r="R367" s="217"/>
      <c r="S367" s="217"/>
      <c r="T367" s="218">
        <v>0</v>
      </c>
      <c r="U367" s="217">
        <f>ROUND(E367*T367,2)</f>
        <v>0</v>
      </c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 t="s">
        <v>250</v>
      </c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</row>
    <row r="368" spans="1:60" outlineLevel="1" x14ac:dyDescent="0.2">
      <c r="A368" s="208">
        <v>255</v>
      </c>
      <c r="B368" s="214" t="s">
        <v>700</v>
      </c>
      <c r="C368" s="259" t="s">
        <v>701</v>
      </c>
      <c r="D368" s="216" t="s">
        <v>168</v>
      </c>
      <c r="E368" s="223">
        <v>2</v>
      </c>
      <c r="F368" s="226">
        <f>H368+J368</f>
        <v>0</v>
      </c>
      <c r="G368" s="227">
        <f>ROUND(E368*F368,2)</f>
        <v>0</v>
      </c>
      <c r="H368" s="227"/>
      <c r="I368" s="227">
        <f>ROUND(E368*H368,2)</f>
        <v>0</v>
      </c>
      <c r="J368" s="227"/>
      <c r="K368" s="227">
        <f>ROUND(E368*J368,2)</f>
        <v>0</v>
      </c>
      <c r="L368" s="227">
        <v>21</v>
      </c>
      <c r="M368" s="227">
        <f>G368*(1+L368/100)</f>
        <v>0</v>
      </c>
      <c r="N368" s="217">
        <v>7.0200000000000002E-3</v>
      </c>
      <c r="O368" s="217">
        <f>ROUND(E368*N368,5)</f>
        <v>1.404E-2</v>
      </c>
      <c r="P368" s="217">
        <v>0</v>
      </c>
      <c r="Q368" s="217">
        <f>ROUND(E368*P368,5)</f>
        <v>0</v>
      </c>
      <c r="R368" s="217"/>
      <c r="S368" s="217"/>
      <c r="T368" s="218">
        <v>1.0940000000000001</v>
      </c>
      <c r="U368" s="217">
        <f>ROUND(E368*T368,2)</f>
        <v>2.19</v>
      </c>
      <c r="V368" s="207"/>
      <c r="W368" s="207"/>
      <c r="X368" s="207"/>
      <c r="Y368" s="207"/>
      <c r="Z368" s="207"/>
      <c r="AA368" s="207"/>
      <c r="AB368" s="207"/>
      <c r="AC368" s="207"/>
      <c r="AD368" s="207"/>
      <c r="AE368" s="207" t="s">
        <v>118</v>
      </c>
      <c r="AF368" s="207"/>
      <c r="AG368" s="207"/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  <c r="BH368" s="207"/>
    </row>
    <row r="369" spans="1:60" outlineLevel="1" x14ac:dyDescent="0.2">
      <c r="A369" s="208">
        <v>256</v>
      </c>
      <c r="B369" s="214" t="s">
        <v>702</v>
      </c>
      <c r="C369" s="259" t="s">
        <v>703</v>
      </c>
      <c r="D369" s="216" t="s">
        <v>168</v>
      </c>
      <c r="E369" s="223">
        <v>1</v>
      </c>
      <c r="F369" s="226">
        <f>H369+J369</f>
        <v>0</v>
      </c>
      <c r="G369" s="227">
        <f>ROUND(E369*F369,2)</f>
        <v>0</v>
      </c>
      <c r="H369" s="227"/>
      <c r="I369" s="227">
        <f>ROUND(E369*H369,2)</f>
        <v>0</v>
      </c>
      <c r="J369" s="227"/>
      <c r="K369" s="227">
        <f>ROUND(E369*J369,2)</f>
        <v>0</v>
      </c>
      <c r="L369" s="227">
        <v>21</v>
      </c>
      <c r="M369" s="227">
        <f>G369*(1+L369/100)</f>
        <v>0</v>
      </c>
      <c r="N369" s="217">
        <v>5.8999999999999999E-3</v>
      </c>
      <c r="O369" s="217">
        <f>ROUND(E369*N369,5)</f>
        <v>5.8999999999999999E-3</v>
      </c>
      <c r="P369" s="217">
        <v>0</v>
      </c>
      <c r="Q369" s="217">
        <f>ROUND(E369*P369,5)</f>
        <v>0</v>
      </c>
      <c r="R369" s="217"/>
      <c r="S369" s="217"/>
      <c r="T369" s="218">
        <v>0</v>
      </c>
      <c r="U369" s="217">
        <f>ROUND(E369*T369,2)</f>
        <v>0</v>
      </c>
      <c r="V369" s="207"/>
      <c r="W369" s="207"/>
      <c r="X369" s="207"/>
      <c r="Y369" s="207"/>
      <c r="Z369" s="207"/>
      <c r="AA369" s="207"/>
      <c r="AB369" s="207"/>
      <c r="AC369" s="207"/>
      <c r="AD369" s="207"/>
      <c r="AE369" s="207" t="s">
        <v>250</v>
      </c>
      <c r="AF369" s="207"/>
      <c r="AG369" s="207"/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</row>
    <row r="370" spans="1:60" outlineLevel="1" x14ac:dyDescent="0.2">
      <c r="A370" s="208">
        <v>257</v>
      </c>
      <c r="B370" s="214" t="s">
        <v>704</v>
      </c>
      <c r="C370" s="259" t="s">
        <v>705</v>
      </c>
      <c r="D370" s="216" t="s">
        <v>168</v>
      </c>
      <c r="E370" s="223">
        <v>1</v>
      </c>
      <c r="F370" s="226">
        <f>H370+J370</f>
        <v>0</v>
      </c>
      <c r="G370" s="227">
        <f>ROUND(E370*F370,2)</f>
        <v>0</v>
      </c>
      <c r="H370" s="227"/>
      <c r="I370" s="227">
        <f>ROUND(E370*H370,2)</f>
        <v>0</v>
      </c>
      <c r="J370" s="227"/>
      <c r="K370" s="227">
        <f>ROUND(E370*J370,2)</f>
        <v>0</v>
      </c>
      <c r="L370" s="227">
        <v>21</v>
      </c>
      <c r="M370" s="227">
        <f>G370*(1+L370/100)</f>
        <v>0</v>
      </c>
      <c r="N370" s="217">
        <v>6.1999999999999998E-3</v>
      </c>
      <c r="O370" s="217">
        <f>ROUND(E370*N370,5)</f>
        <v>6.1999999999999998E-3</v>
      </c>
      <c r="P370" s="217">
        <v>0</v>
      </c>
      <c r="Q370" s="217">
        <f>ROUND(E370*P370,5)</f>
        <v>0</v>
      </c>
      <c r="R370" s="217"/>
      <c r="S370" s="217"/>
      <c r="T370" s="218">
        <v>0</v>
      </c>
      <c r="U370" s="217">
        <f>ROUND(E370*T370,2)</f>
        <v>0</v>
      </c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 t="s">
        <v>250</v>
      </c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</row>
    <row r="371" spans="1:60" outlineLevel="1" x14ac:dyDescent="0.2">
      <c r="A371" s="208">
        <v>258</v>
      </c>
      <c r="B371" s="214" t="s">
        <v>706</v>
      </c>
      <c r="C371" s="259" t="s">
        <v>707</v>
      </c>
      <c r="D371" s="216" t="s">
        <v>168</v>
      </c>
      <c r="E371" s="223">
        <v>1</v>
      </c>
      <c r="F371" s="226">
        <f>H371+J371</f>
        <v>0</v>
      </c>
      <c r="G371" s="227">
        <f>ROUND(E371*F371,2)</f>
        <v>0</v>
      </c>
      <c r="H371" s="227"/>
      <c r="I371" s="227">
        <f>ROUND(E371*H371,2)</f>
        <v>0</v>
      </c>
      <c r="J371" s="227"/>
      <c r="K371" s="227">
        <f>ROUND(E371*J371,2)</f>
        <v>0</v>
      </c>
      <c r="L371" s="227">
        <v>21</v>
      </c>
      <c r="M371" s="227">
        <f>G371*(1+L371/100)</f>
        <v>0</v>
      </c>
      <c r="N371" s="217">
        <v>6.6E-3</v>
      </c>
      <c r="O371" s="217">
        <f>ROUND(E371*N371,5)</f>
        <v>6.6E-3</v>
      </c>
      <c r="P371" s="217">
        <v>0</v>
      </c>
      <c r="Q371" s="217">
        <f>ROUND(E371*P371,5)</f>
        <v>0</v>
      </c>
      <c r="R371" s="217"/>
      <c r="S371" s="217"/>
      <c r="T371" s="218">
        <v>0</v>
      </c>
      <c r="U371" s="217">
        <f>ROUND(E371*T371,2)</f>
        <v>0</v>
      </c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 t="s">
        <v>250</v>
      </c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</row>
    <row r="372" spans="1:60" ht="22.5" outlineLevel="1" x14ac:dyDescent="0.2">
      <c r="A372" s="208">
        <v>259</v>
      </c>
      <c r="B372" s="214" t="s">
        <v>708</v>
      </c>
      <c r="C372" s="259" t="s">
        <v>709</v>
      </c>
      <c r="D372" s="216" t="s">
        <v>168</v>
      </c>
      <c r="E372" s="223">
        <v>1</v>
      </c>
      <c r="F372" s="226">
        <f>H372+J372</f>
        <v>0</v>
      </c>
      <c r="G372" s="227">
        <f>ROUND(E372*F372,2)</f>
        <v>0</v>
      </c>
      <c r="H372" s="227"/>
      <c r="I372" s="227">
        <f>ROUND(E372*H372,2)</f>
        <v>0</v>
      </c>
      <c r="J372" s="227"/>
      <c r="K372" s="227">
        <f>ROUND(E372*J372,2)</f>
        <v>0</v>
      </c>
      <c r="L372" s="227">
        <v>21</v>
      </c>
      <c r="M372" s="227">
        <f>G372*(1+L372/100)</f>
        <v>0</v>
      </c>
      <c r="N372" s="217">
        <v>1.2E-2</v>
      </c>
      <c r="O372" s="217">
        <f>ROUND(E372*N372,5)</f>
        <v>1.2E-2</v>
      </c>
      <c r="P372" s="217">
        <v>0</v>
      </c>
      <c r="Q372" s="217">
        <f>ROUND(E372*P372,5)</f>
        <v>0</v>
      </c>
      <c r="R372" s="217"/>
      <c r="S372" s="217"/>
      <c r="T372" s="218">
        <v>0</v>
      </c>
      <c r="U372" s="217">
        <f>ROUND(E372*T372,2)</f>
        <v>0</v>
      </c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 t="s">
        <v>250</v>
      </c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</row>
    <row r="373" spans="1:60" ht="22.5" outlineLevel="1" x14ac:dyDescent="0.2">
      <c r="A373" s="208">
        <v>260</v>
      </c>
      <c r="B373" s="214" t="s">
        <v>710</v>
      </c>
      <c r="C373" s="259" t="s">
        <v>711</v>
      </c>
      <c r="D373" s="216" t="s">
        <v>168</v>
      </c>
      <c r="E373" s="223">
        <v>2</v>
      </c>
      <c r="F373" s="226">
        <f>H373+J373</f>
        <v>0</v>
      </c>
      <c r="G373" s="227">
        <f>ROUND(E373*F373,2)</f>
        <v>0</v>
      </c>
      <c r="H373" s="227"/>
      <c r="I373" s="227">
        <f>ROUND(E373*H373,2)</f>
        <v>0</v>
      </c>
      <c r="J373" s="227"/>
      <c r="K373" s="227">
        <f>ROUND(E373*J373,2)</f>
        <v>0</v>
      </c>
      <c r="L373" s="227">
        <v>21</v>
      </c>
      <c r="M373" s="227">
        <f>G373*(1+L373/100)</f>
        <v>0</v>
      </c>
      <c r="N373" s="217">
        <v>2.5000000000000001E-2</v>
      </c>
      <c r="O373" s="217">
        <f>ROUND(E373*N373,5)</f>
        <v>0.05</v>
      </c>
      <c r="P373" s="217">
        <v>0</v>
      </c>
      <c r="Q373" s="217">
        <f>ROUND(E373*P373,5)</f>
        <v>0</v>
      </c>
      <c r="R373" s="217"/>
      <c r="S373" s="217"/>
      <c r="T373" s="218">
        <v>0</v>
      </c>
      <c r="U373" s="217">
        <f>ROUND(E373*T373,2)</f>
        <v>0</v>
      </c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 t="s">
        <v>250</v>
      </c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</row>
    <row r="374" spans="1:60" outlineLevel="1" x14ac:dyDescent="0.2">
      <c r="A374" s="208">
        <v>261</v>
      </c>
      <c r="B374" s="214" t="s">
        <v>712</v>
      </c>
      <c r="C374" s="259" t="s">
        <v>713</v>
      </c>
      <c r="D374" s="216" t="s">
        <v>168</v>
      </c>
      <c r="E374" s="223">
        <v>3</v>
      </c>
      <c r="F374" s="226">
        <f>H374+J374</f>
        <v>0</v>
      </c>
      <c r="G374" s="227">
        <f>ROUND(E374*F374,2)</f>
        <v>0</v>
      </c>
      <c r="H374" s="227"/>
      <c r="I374" s="227">
        <f>ROUND(E374*H374,2)</f>
        <v>0</v>
      </c>
      <c r="J374" s="227"/>
      <c r="K374" s="227">
        <f>ROUND(E374*J374,2)</f>
        <v>0</v>
      </c>
      <c r="L374" s="227">
        <v>21</v>
      </c>
      <c r="M374" s="227">
        <f>G374*(1+L374/100)</f>
        <v>0</v>
      </c>
      <c r="N374" s="217">
        <v>1.92E-3</v>
      </c>
      <c r="O374" s="217">
        <f>ROUND(E374*N374,5)</f>
        <v>5.7600000000000004E-3</v>
      </c>
      <c r="P374" s="217">
        <v>0</v>
      </c>
      <c r="Q374" s="217">
        <f>ROUND(E374*P374,5)</f>
        <v>0</v>
      </c>
      <c r="R374" s="217"/>
      <c r="S374" s="217"/>
      <c r="T374" s="218">
        <v>0</v>
      </c>
      <c r="U374" s="217">
        <f>ROUND(E374*T374,2)</f>
        <v>0</v>
      </c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 t="s">
        <v>250</v>
      </c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</row>
    <row r="375" spans="1:60" outlineLevel="1" x14ac:dyDescent="0.2">
      <c r="A375" s="208">
        <v>262</v>
      </c>
      <c r="B375" s="214" t="s">
        <v>714</v>
      </c>
      <c r="C375" s="259" t="s">
        <v>715</v>
      </c>
      <c r="D375" s="216" t="s">
        <v>168</v>
      </c>
      <c r="E375" s="223">
        <v>3</v>
      </c>
      <c r="F375" s="226">
        <f>H375+J375</f>
        <v>0</v>
      </c>
      <c r="G375" s="227">
        <f>ROUND(E375*F375,2)</f>
        <v>0</v>
      </c>
      <c r="H375" s="227"/>
      <c r="I375" s="227">
        <f>ROUND(E375*H375,2)</f>
        <v>0</v>
      </c>
      <c r="J375" s="227"/>
      <c r="K375" s="227">
        <f>ROUND(E375*J375,2)</f>
        <v>0</v>
      </c>
      <c r="L375" s="227">
        <v>21</v>
      </c>
      <c r="M375" s="227">
        <f>G375*(1+L375/100)</f>
        <v>0</v>
      </c>
      <c r="N375" s="217">
        <v>1E-3</v>
      </c>
      <c r="O375" s="217">
        <f>ROUND(E375*N375,5)</f>
        <v>3.0000000000000001E-3</v>
      </c>
      <c r="P375" s="217">
        <v>0</v>
      </c>
      <c r="Q375" s="217">
        <f>ROUND(E375*P375,5)</f>
        <v>0</v>
      </c>
      <c r="R375" s="217"/>
      <c r="S375" s="217"/>
      <c r="T375" s="218">
        <v>0</v>
      </c>
      <c r="U375" s="217">
        <f>ROUND(E375*T375,2)</f>
        <v>0</v>
      </c>
      <c r="V375" s="207"/>
      <c r="W375" s="207"/>
      <c r="X375" s="207"/>
      <c r="Y375" s="207"/>
      <c r="Z375" s="207"/>
      <c r="AA375" s="207"/>
      <c r="AB375" s="207"/>
      <c r="AC375" s="207"/>
      <c r="AD375" s="207"/>
      <c r="AE375" s="207" t="s">
        <v>250</v>
      </c>
      <c r="AF375" s="207"/>
      <c r="AG375" s="207"/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</row>
    <row r="376" spans="1:60" outlineLevel="1" x14ac:dyDescent="0.2">
      <c r="A376" s="208">
        <v>263</v>
      </c>
      <c r="B376" s="214" t="s">
        <v>716</v>
      </c>
      <c r="C376" s="259" t="s">
        <v>717</v>
      </c>
      <c r="D376" s="216" t="s">
        <v>168</v>
      </c>
      <c r="E376" s="223">
        <v>3</v>
      </c>
      <c r="F376" s="226">
        <f>H376+J376</f>
        <v>0</v>
      </c>
      <c r="G376" s="227">
        <f>ROUND(E376*F376,2)</f>
        <v>0</v>
      </c>
      <c r="H376" s="227"/>
      <c r="I376" s="227">
        <f>ROUND(E376*H376,2)</f>
        <v>0</v>
      </c>
      <c r="J376" s="227"/>
      <c r="K376" s="227">
        <f>ROUND(E376*J376,2)</f>
        <v>0</v>
      </c>
      <c r="L376" s="227">
        <v>21</v>
      </c>
      <c r="M376" s="227">
        <f>G376*(1+L376/100)</f>
        <v>0</v>
      </c>
      <c r="N376" s="217">
        <v>0</v>
      </c>
      <c r="O376" s="217">
        <f>ROUND(E376*N376,5)</f>
        <v>0</v>
      </c>
      <c r="P376" s="217">
        <v>0</v>
      </c>
      <c r="Q376" s="217">
        <f>ROUND(E376*P376,5)</f>
        <v>0</v>
      </c>
      <c r="R376" s="217"/>
      <c r="S376" s="217"/>
      <c r="T376" s="218">
        <v>0.65</v>
      </c>
      <c r="U376" s="217">
        <f>ROUND(E376*T376,2)</f>
        <v>1.95</v>
      </c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7" t="s">
        <v>118</v>
      </c>
      <c r="AF376" s="207"/>
      <c r="AG376" s="207"/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</row>
    <row r="377" spans="1:60" outlineLevel="1" x14ac:dyDescent="0.2">
      <c r="A377" s="208">
        <v>264</v>
      </c>
      <c r="B377" s="214" t="s">
        <v>718</v>
      </c>
      <c r="C377" s="259" t="s">
        <v>719</v>
      </c>
      <c r="D377" s="216" t="s">
        <v>147</v>
      </c>
      <c r="E377" s="223">
        <v>105.9</v>
      </c>
      <c r="F377" s="226">
        <f>H377+J377</f>
        <v>0</v>
      </c>
      <c r="G377" s="227">
        <f>ROUND(E377*F377,2)</f>
        <v>0</v>
      </c>
      <c r="H377" s="227"/>
      <c r="I377" s="227">
        <f>ROUND(E377*H377,2)</f>
        <v>0</v>
      </c>
      <c r="J377" s="227"/>
      <c r="K377" s="227">
        <f>ROUND(E377*J377,2)</f>
        <v>0</v>
      </c>
      <c r="L377" s="227">
        <v>21</v>
      </c>
      <c r="M377" s="227">
        <f>G377*(1+L377/100)</f>
        <v>0</v>
      </c>
      <c r="N377" s="217">
        <v>0</v>
      </c>
      <c r="O377" s="217">
        <f>ROUND(E377*N377,5)</f>
        <v>0</v>
      </c>
      <c r="P377" s="217">
        <v>0</v>
      </c>
      <c r="Q377" s="217">
        <f>ROUND(E377*P377,5)</f>
        <v>0</v>
      </c>
      <c r="R377" s="217"/>
      <c r="S377" s="217"/>
      <c r="T377" s="218">
        <v>5.0999999999999997E-2</v>
      </c>
      <c r="U377" s="217">
        <f>ROUND(E377*T377,2)</f>
        <v>5.4</v>
      </c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7" t="s">
        <v>118</v>
      </c>
      <c r="AF377" s="207"/>
      <c r="AG377" s="207"/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</row>
    <row r="378" spans="1:60" outlineLevel="1" x14ac:dyDescent="0.2">
      <c r="A378" s="208">
        <v>265</v>
      </c>
      <c r="B378" s="214" t="s">
        <v>720</v>
      </c>
      <c r="C378" s="259" t="s">
        <v>721</v>
      </c>
      <c r="D378" s="216" t="s">
        <v>137</v>
      </c>
      <c r="E378" s="223">
        <v>10.602309999999999</v>
      </c>
      <c r="F378" s="226">
        <f>H378+J378</f>
        <v>0</v>
      </c>
      <c r="G378" s="227">
        <f>ROUND(E378*F378,2)</f>
        <v>0</v>
      </c>
      <c r="H378" s="227"/>
      <c r="I378" s="227">
        <f>ROUND(E378*H378,2)</f>
        <v>0</v>
      </c>
      <c r="J378" s="227"/>
      <c r="K378" s="227">
        <f>ROUND(E378*J378,2)</f>
        <v>0</v>
      </c>
      <c r="L378" s="227">
        <v>21</v>
      </c>
      <c r="M378" s="227">
        <f>G378*(1+L378/100)</f>
        <v>0</v>
      </c>
      <c r="N378" s="217">
        <v>0</v>
      </c>
      <c r="O378" s="217">
        <f>ROUND(E378*N378,5)</f>
        <v>0</v>
      </c>
      <c r="P378" s="217">
        <v>0</v>
      </c>
      <c r="Q378" s="217">
        <f>ROUND(E378*P378,5)</f>
        <v>0</v>
      </c>
      <c r="R378" s="217"/>
      <c r="S378" s="217"/>
      <c r="T378" s="218">
        <v>0.21149999999999999</v>
      </c>
      <c r="U378" s="217">
        <f>ROUND(E378*T378,2)</f>
        <v>2.2400000000000002</v>
      </c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 t="s">
        <v>118</v>
      </c>
      <c r="AF378" s="207"/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</row>
    <row r="379" spans="1:60" x14ac:dyDescent="0.2">
      <c r="A379" s="209" t="s">
        <v>113</v>
      </c>
      <c r="B379" s="215" t="s">
        <v>77</v>
      </c>
      <c r="C379" s="261" t="s">
        <v>78</v>
      </c>
      <c r="D379" s="220"/>
      <c r="E379" s="225"/>
      <c r="F379" s="228"/>
      <c r="G379" s="228">
        <f>SUMIF(AE380:AE382,"&lt;&gt;NOR",G380:G382)</f>
        <v>0</v>
      </c>
      <c r="H379" s="228"/>
      <c r="I379" s="228">
        <f>SUM(I380:I382)</f>
        <v>0</v>
      </c>
      <c r="J379" s="228"/>
      <c r="K379" s="228">
        <f>SUM(K380:K382)</f>
        <v>0</v>
      </c>
      <c r="L379" s="228"/>
      <c r="M379" s="228">
        <f>SUM(M380:M382)</f>
        <v>0</v>
      </c>
      <c r="N379" s="221"/>
      <c r="O379" s="221">
        <f>SUM(O380:O382)</f>
        <v>0</v>
      </c>
      <c r="P379" s="221"/>
      <c r="Q379" s="221">
        <f>SUM(Q380:Q382)</f>
        <v>1.69</v>
      </c>
      <c r="R379" s="221"/>
      <c r="S379" s="221"/>
      <c r="T379" s="222"/>
      <c r="U379" s="221">
        <f>SUM(U380:U382)</f>
        <v>55.309999999999995</v>
      </c>
      <c r="AE379" t="s">
        <v>114</v>
      </c>
    </row>
    <row r="380" spans="1:60" outlineLevel="1" x14ac:dyDescent="0.2">
      <c r="A380" s="208">
        <v>266</v>
      </c>
      <c r="B380" s="214" t="s">
        <v>722</v>
      </c>
      <c r="C380" s="259" t="s">
        <v>723</v>
      </c>
      <c r="D380" s="216" t="s">
        <v>147</v>
      </c>
      <c r="E380" s="223">
        <v>100</v>
      </c>
      <c r="F380" s="226">
        <f>H380+J380</f>
        <v>0</v>
      </c>
      <c r="G380" s="227">
        <f>ROUND(E380*F380,2)</f>
        <v>0</v>
      </c>
      <c r="H380" s="227"/>
      <c r="I380" s="227">
        <f>ROUND(E380*H380,2)</f>
        <v>0</v>
      </c>
      <c r="J380" s="227"/>
      <c r="K380" s="227">
        <f>ROUND(E380*J380,2)</f>
        <v>0</v>
      </c>
      <c r="L380" s="227">
        <v>21</v>
      </c>
      <c r="M380" s="227">
        <f>G380*(1+L380/100)</f>
        <v>0</v>
      </c>
      <c r="N380" s="217">
        <v>0</v>
      </c>
      <c r="O380" s="217">
        <f>ROUND(E380*N380,5)</f>
        <v>0</v>
      </c>
      <c r="P380" s="217">
        <v>1.98E-3</v>
      </c>
      <c r="Q380" s="217">
        <f>ROUND(E380*P380,5)</f>
        <v>0.19800000000000001</v>
      </c>
      <c r="R380" s="217"/>
      <c r="S380" s="217"/>
      <c r="T380" s="218">
        <v>8.3000000000000004E-2</v>
      </c>
      <c r="U380" s="217">
        <f>ROUND(E380*T380,2)</f>
        <v>8.3000000000000007</v>
      </c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7" t="s">
        <v>118</v>
      </c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</row>
    <row r="381" spans="1:60" outlineLevel="1" x14ac:dyDescent="0.2">
      <c r="A381" s="208">
        <v>267</v>
      </c>
      <c r="B381" s="214" t="s">
        <v>724</v>
      </c>
      <c r="C381" s="259" t="s">
        <v>725</v>
      </c>
      <c r="D381" s="216" t="s">
        <v>147</v>
      </c>
      <c r="E381" s="223">
        <v>100</v>
      </c>
      <c r="F381" s="226">
        <f>H381+J381</f>
        <v>0</v>
      </c>
      <c r="G381" s="227">
        <f>ROUND(E381*F381,2)</f>
        <v>0</v>
      </c>
      <c r="H381" s="227"/>
      <c r="I381" s="227">
        <f>ROUND(E381*H381,2)</f>
        <v>0</v>
      </c>
      <c r="J381" s="227"/>
      <c r="K381" s="227">
        <f>ROUND(E381*J381,2)</f>
        <v>0</v>
      </c>
      <c r="L381" s="227">
        <v>21</v>
      </c>
      <c r="M381" s="227">
        <f>G381*(1+L381/100)</f>
        <v>0</v>
      </c>
      <c r="N381" s="217">
        <v>0</v>
      </c>
      <c r="O381" s="217">
        <f>ROUND(E381*N381,5)</f>
        <v>0</v>
      </c>
      <c r="P381" s="217">
        <v>1.4919999999999999E-2</v>
      </c>
      <c r="Q381" s="217">
        <f>ROUND(E381*P381,5)</f>
        <v>1.492</v>
      </c>
      <c r="R381" s="217"/>
      <c r="S381" s="217"/>
      <c r="T381" s="218">
        <v>0.41299999999999998</v>
      </c>
      <c r="U381" s="217">
        <f>ROUND(E381*T381,2)</f>
        <v>41.3</v>
      </c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7" t="s">
        <v>118</v>
      </c>
      <c r="AF381" s="207"/>
      <c r="AG381" s="207"/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  <c r="BH381" s="207"/>
    </row>
    <row r="382" spans="1:60" outlineLevel="1" x14ac:dyDescent="0.2">
      <c r="A382" s="208">
        <v>268</v>
      </c>
      <c r="B382" s="214" t="s">
        <v>726</v>
      </c>
      <c r="C382" s="259" t="s">
        <v>727</v>
      </c>
      <c r="D382" s="216" t="s">
        <v>137</v>
      </c>
      <c r="E382" s="223">
        <v>1.69</v>
      </c>
      <c r="F382" s="226">
        <f>H382+J382</f>
        <v>0</v>
      </c>
      <c r="G382" s="227">
        <f>ROUND(E382*F382,2)</f>
        <v>0</v>
      </c>
      <c r="H382" s="227"/>
      <c r="I382" s="227">
        <f>ROUND(E382*H382,2)</f>
        <v>0</v>
      </c>
      <c r="J382" s="227"/>
      <c r="K382" s="227">
        <f>ROUND(E382*J382,2)</f>
        <v>0</v>
      </c>
      <c r="L382" s="227">
        <v>21</v>
      </c>
      <c r="M382" s="227">
        <f>G382*(1+L382/100)</f>
        <v>0</v>
      </c>
      <c r="N382" s="217">
        <v>0</v>
      </c>
      <c r="O382" s="217">
        <f>ROUND(E382*N382,5)</f>
        <v>0</v>
      </c>
      <c r="P382" s="217">
        <v>0</v>
      </c>
      <c r="Q382" s="217">
        <f>ROUND(E382*P382,5)</f>
        <v>0</v>
      </c>
      <c r="R382" s="217"/>
      <c r="S382" s="217"/>
      <c r="T382" s="218">
        <v>3.379</v>
      </c>
      <c r="U382" s="217">
        <f>ROUND(E382*T382,2)</f>
        <v>5.71</v>
      </c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 t="s">
        <v>118</v>
      </c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</row>
    <row r="383" spans="1:60" x14ac:dyDescent="0.2">
      <c r="A383" s="209" t="s">
        <v>113</v>
      </c>
      <c r="B383" s="215" t="s">
        <v>79</v>
      </c>
      <c r="C383" s="261" t="s">
        <v>80</v>
      </c>
      <c r="D383" s="220"/>
      <c r="E383" s="225"/>
      <c r="F383" s="228"/>
      <c r="G383" s="228">
        <f>SUMIF(AE384:AE385,"&lt;&gt;NOR",G384:G385)</f>
        <v>0</v>
      </c>
      <c r="H383" s="228"/>
      <c r="I383" s="228">
        <f>SUM(I384:I385)</f>
        <v>0</v>
      </c>
      <c r="J383" s="228"/>
      <c r="K383" s="228">
        <f>SUM(K384:K385)</f>
        <v>0</v>
      </c>
      <c r="L383" s="228"/>
      <c r="M383" s="228">
        <f>SUM(M384:M385)</f>
        <v>0</v>
      </c>
      <c r="N383" s="221"/>
      <c r="O383" s="221">
        <f>SUM(O384:O385)</f>
        <v>2.1049999999999999E-2</v>
      </c>
      <c r="P383" s="221"/>
      <c r="Q383" s="221">
        <f>SUM(Q384:Q385)</f>
        <v>2.2397200000000002</v>
      </c>
      <c r="R383" s="221"/>
      <c r="S383" s="221"/>
      <c r="T383" s="222"/>
      <c r="U383" s="221">
        <f>SUM(U384:U385)</f>
        <v>50.93</v>
      </c>
      <c r="AE383" t="s">
        <v>114</v>
      </c>
    </row>
    <row r="384" spans="1:60" outlineLevel="1" x14ac:dyDescent="0.2">
      <c r="A384" s="208">
        <v>269</v>
      </c>
      <c r="B384" s="214" t="s">
        <v>728</v>
      </c>
      <c r="C384" s="259" t="s">
        <v>729</v>
      </c>
      <c r="D384" s="216" t="s">
        <v>147</v>
      </c>
      <c r="E384" s="223">
        <v>421</v>
      </c>
      <c r="F384" s="226">
        <f>H384+J384</f>
        <v>0</v>
      </c>
      <c r="G384" s="227">
        <f>ROUND(E384*F384,2)</f>
        <v>0</v>
      </c>
      <c r="H384" s="227"/>
      <c r="I384" s="227">
        <f>ROUND(E384*H384,2)</f>
        <v>0</v>
      </c>
      <c r="J384" s="227"/>
      <c r="K384" s="227">
        <f>ROUND(E384*J384,2)</f>
        <v>0</v>
      </c>
      <c r="L384" s="227">
        <v>21</v>
      </c>
      <c r="M384" s="227">
        <f>G384*(1+L384/100)</f>
        <v>0</v>
      </c>
      <c r="N384" s="217">
        <v>5.0000000000000002E-5</v>
      </c>
      <c r="O384" s="217">
        <f>ROUND(E384*N384,5)</f>
        <v>2.1049999999999999E-2</v>
      </c>
      <c r="P384" s="217">
        <v>5.3200000000000001E-3</v>
      </c>
      <c r="Q384" s="217">
        <f>ROUND(E384*P384,5)</f>
        <v>2.2397200000000002</v>
      </c>
      <c r="R384" s="217"/>
      <c r="S384" s="217"/>
      <c r="T384" s="218">
        <v>0.10299999999999999</v>
      </c>
      <c r="U384" s="217">
        <f>ROUND(E384*T384,2)</f>
        <v>43.36</v>
      </c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 t="s">
        <v>118</v>
      </c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</row>
    <row r="385" spans="1:60" outlineLevel="1" x14ac:dyDescent="0.2">
      <c r="A385" s="208">
        <v>270</v>
      </c>
      <c r="B385" s="214" t="s">
        <v>730</v>
      </c>
      <c r="C385" s="259" t="s">
        <v>731</v>
      </c>
      <c r="D385" s="216" t="s">
        <v>137</v>
      </c>
      <c r="E385" s="223">
        <v>2.2397</v>
      </c>
      <c r="F385" s="226">
        <f>H385+J385</f>
        <v>0</v>
      </c>
      <c r="G385" s="227">
        <f>ROUND(E385*F385,2)</f>
        <v>0</v>
      </c>
      <c r="H385" s="227"/>
      <c r="I385" s="227">
        <f>ROUND(E385*H385,2)</f>
        <v>0</v>
      </c>
      <c r="J385" s="227"/>
      <c r="K385" s="227">
        <f>ROUND(E385*J385,2)</f>
        <v>0</v>
      </c>
      <c r="L385" s="227">
        <v>21</v>
      </c>
      <c r="M385" s="227">
        <f>G385*(1+L385/100)</f>
        <v>0</v>
      </c>
      <c r="N385" s="217">
        <v>0</v>
      </c>
      <c r="O385" s="217">
        <f>ROUND(E385*N385,5)</f>
        <v>0</v>
      </c>
      <c r="P385" s="217">
        <v>0</v>
      </c>
      <c r="Q385" s="217">
        <f>ROUND(E385*P385,5)</f>
        <v>0</v>
      </c>
      <c r="R385" s="217"/>
      <c r="S385" s="217"/>
      <c r="T385" s="218">
        <v>3.379</v>
      </c>
      <c r="U385" s="217">
        <f>ROUND(E385*T385,2)</f>
        <v>7.57</v>
      </c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 t="s">
        <v>118</v>
      </c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</row>
    <row r="386" spans="1:60" x14ac:dyDescent="0.2">
      <c r="A386" s="209" t="s">
        <v>113</v>
      </c>
      <c r="B386" s="215" t="s">
        <v>81</v>
      </c>
      <c r="C386" s="261" t="s">
        <v>82</v>
      </c>
      <c r="D386" s="220"/>
      <c r="E386" s="225"/>
      <c r="F386" s="228"/>
      <c r="G386" s="228">
        <f>SUMIF(AE387:AE393,"&lt;&gt;NOR",G387:G393)</f>
        <v>0</v>
      </c>
      <c r="H386" s="228"/>
      <c r="I386" s="228">
        <f>SUM(I387:I393)</f>
        <v>0</v>
      </c>
      <c r="J386" s="228"/>
      <c r="K386" s="228">
        <f>SUM(K387:K393)</f>
        <v>0</v>
      </c>
      <c r="L386" s="228"/>
      <c r="M386" s="228">
        <f>SUM(M387:M393)</f>
        <v>0</v>
      </c>
      <c r="N386" s="221"/>
      <c r="O386" s="221">
        <f>SUM(O387:O393)</f>
        <v>0</v>
      </c>
      <c r="P386" s="221"/>
      <c r="Q386" s="221">
        <f>SUM(Q387:Q393)</f>
        <v>0.22721999999999998</v>
      </c>
      <c r="R386" s="221"/>
      <c r="S386" s="221"/>
      <c r="T386" s="222"/>
      <c r="U386" s="221">
        <f>SUM(U387:U393)</f>
        <v>5.73</v>
      </c>
      <c r="AE386" t="s">
        <v>114</v>
      </c>
    </row>
    <row r="387" spans="1:60" outlineLevel="1" x14ac:dyDescent="0.2">
      <c r="A387" s="208">
        <v>271</v>
      </c>
      <c r="B387" s="214" t="s">
        <v>732</v>
      </c>
      <c r="C387" s="259" t="s">
        <v>733</v>
      </c>
      <c r="D387" s="216" t="s">
        <v>380</v>
      </c>
      <c r="E387" s="223">
        <v>1</v>
      </c>
      <c r="F387" s="226">
        <f>H387+J387</f>
        <v>0</v>
      </c>
      <c r="G387" s="227">
        <f>ROUND(E387*F387,2)</f>
        <v>0</v>
      </c>
      <c r="H387" s="227"/>
      <c r="I387" s="227">
        <f>ROUND(E387*H387,2)</f>
        <v>0</v>
      </c>
      <c r="J387" s="227"/>
      <c r="K387" s="227">
        <f>ROUND(E387*J387,2)</f>
        <v>0</v>
      </c>
      <c r="L387" s="227">
        <v>21</v>
      </c>
      <c r="M387" s="227">
        <f>G387*(1+L387/100)</f>
        <v>0</v>
      </c>
      <c r="N387" s="217">
        <v>0</v>
      </c>
      <c r="O387" s="217">
        <f>ROUND(E387*N387,5)</f>
        <v>0</v>
      </c>
      <c r="P387" s="217">
        <v>3.4200000000000001E-2</v>
      </c>
      <c r="Q387" s="217">
        <f>ROUND(E387*P387,5)</f>
        <v>3.4200000000000001E-2</v>
      </c>
      <c r="R387" s="217"/>
      <c r="S387" s="217"/>
      <c r="T387" s="218">
        <v>0.46500000000000002</v>
      </c>
      <c r="U387" s="217">
        <f>ROUND(E387*T387,2)</f>
        <v>0.47</v>
      </c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 t="s">
        <v>118</v>
      </c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</row>
    <row r="388" spans="1:60" outlineLevel="1" x14ac:dyDescent="0.2">
      <c r="A388" s="208">
        <v>272</v>
      </c>
      <c r="B388" s="214" t="s">
        <v>734</v>
      </c>
      <c r="C388" s="259" t="s">
        <v>735</v>
      </c>
      <c r="D388" s="216" t="s">
        <v>380</v>
      </c>
      <c r="E388" s="223">
        <v>3</v>
      </c>
      <c r="F388" s="226">
        <f>H388+J388</f>
        <v>0</v>
      </c>
      <c r="G388" s="227">
        <f>ROUND(E388*F388,2)</f>
        <v>0</v>
      </c>
      <c r="H388" s="227"/>
      <c r="I388" s="227">
        <f>ROUND(E388*H388,2)</f>
        <v>0</v>
      </c>
      <c r="J388" s="227"/>
      <c r="K388" s="227">
        <f>ROUND(E388*J388,2)</f>
        <v>0</v>
      </c>
      <c r="L388" s="227">
        <v>21</v>
      </c>
      <c r="M388" s="227">
        <f>G388*(1+L388/100)</f>
        <v>0</v>
      </c>
      <c r="N388" s="217">
        <v>0</v>
      </c>
      <c r="O388" s="217">
        <f>ROUND(E388*N388,5)</f>
        <v>0</v>
      </c>
      <c r="P388" s="217">
        <v>1.9460000000000002E-2</v>
      </c>
      <c r="Q388" s="217">
        <f>ROUND(E388*P388,5)</f>
        <v>5.8380000000000001E-2</v>
      </c>
      <c r="R388" s="217"/>
      <c r="S388" s="217"/>
      <c r="T388" s="218">
        <v>0.38200000000000001</v>
      </c>
      <c r="U388" s="217">
        <f>ROUND(E388*T388,2)</f>
        <v>1.1499999999999999</v>
      </c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 t="s">
        <v>118</v>
      </c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</row>
    <row r="389" spans="1:60" outlineLevel="1" x14ac:dyDescent="0.2">
      <c r="A389" s="208">
        <v>273</v>
      </c>
      <c r="B389" s="214" t="s">
        <v>736</v>
      </c>
      <c r="C389" s="259" t="s">
        <v>737</v>
      </c>
      <c r="D389" s="216" t="s">
        <v>380</v>
      </c>
      <c r="E389" s="223">
        <v>2</v>
      </c>
      <c r="F389" s="226">
        <f>H389+J389</f>
        <v>0</v>
      </c>
      <c r="G389" s="227">
        <f>ROUND(E389*F389,2)</f>
        <v>0</v>
      </c>
      <c r="H389" s="227"/>
      <c r="I389" s="227">
        <f>ROUND(E389*H389,2)</f>
        <v>0</v>
      </c>
      <c r="J389" s="227"/>
      <c r="K389" s="227">
        <f>ROUND(E389*J389,2)</f>
        <v>0</v>
      </c>
      <c r="L389" s="227">
        <v>21</v>
      </c>
      <c r="M389" s="227">
        <f>G389*(1+L389/100)</f>
        <v>0</v>
      </c>
      <c r="N389" s="217">
        <v>0</v>
      </c>
      <c r="O389" s="217">
        <f>ROUND(E389*N389,5)</f>
        <v>0</v>
      </c>
      <c r="P389" s="217">
        <v>4.3929999999999997E-2</v>
      </c>
      <c r="Q389" s="217">
        <f>ROUND(E389*P389,5)</f>
        <v>8.7859999999999994E-2</v>
      </c>
      <c r="R389" s="217"/>
      <c r="S389" s="217"/>
      <c r="T389" s="218">
        <v>0.35699999999999998</v>
      </c>
      <c r="U389" s="217">
        <f>ROUND(E389*T389,2)</f>
        <v>0.71</v>
      </c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7" t="s">
        <v>118</v>
      </c>
      <c r="AF389" s="207"/>
      <c r="AG389" s="207"/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</row>
    <row r="390" spans="1:60" outlineLevel="1" x14ac:dyDescent="0.2">
      <c r="A390" s="208">
        <v>274</v>
      </c>
      <c r="B390" s="214" t="s">
        <v>738</v>
      </c>
      <c r="C390" s="259" t="s">
        <v>739</v>
      </c>
      <c r="D390" s="216" t="s">
        <v>380</v>
      </c>
      <c r="E390" s="223">
        <v>2</v>
      </c>
      <c r="F390" s="226">
        <f>H390+J390</f>
        <v>0</v>
      </c>
      <c r="G390" s="227">
        <f>ROUND(E390*F390,2)</f>
        <v>0</v>
      </c>
      <c r="H390" s="227"/>
      <c r="I390" s="227">
        <f>ROUND(E390*H390,2)</f>
        <v>0</v>
      </c>
      <c r="J390" s="227"/>
      <c r="K390" s="227">
        <f>ROUND(E390*J390,2)</f>
        <v>0</v>
      </c>
      <c r="L390" s="227">
        <v>21</v>
      </c>
      <c r="M390" s="227">
        <f>G390*(1+L390/100)</f>
        <v>0</v>
      </c>
      <c r="N390" s="217">
        <v>0</v>
      </c>
      <c r="O390" s="217">
        <f>ROUND(E390*N390,5)</f>
        <v>0</v>
      </c>
      <c r="P390" s="217">
        <v>1.7069999999999998E-2</v>
      </c>
      <c r="Q390" s="217">
        <f>ROUND(E390*P390,5)</f>
        <v>3.4139999999999997E-2</v>
      </c>
      <c r="R390" s="217"/>
      <c r="S390" s="217"/>
      <c r="T390" s="218">
        <v>0.36199999999999999</v>
      </c>
      <c r="U390" s="217">
        <f>ROUND(E390*T390,2)</f>
        <v>0.72</v>
      </c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 t="s">
        <v>118</v>
      </c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</row>
    <row r="391" spans="1:60" outlineLevel="1" x14ac:dyDescent="0.2">
      <c r="A391" s="208">
        <v>275</v>
      </c>
      <c r="B391" s="214" t="s">
        <v>740</v>
      </c>
      <c r="C391" s="259" t="s">
        <v>741</v>
      </c>
      <c r="D391" s="216" t="s">
        <v>380</v>
      </c>
      <c r="E391" s="223">
        <v>7</v>
      </c>
      <c r="F391" s="226">
        <f>H391+J391</f>
        <v>0</v>
      </c>
      <c r="G391" s="227">
        <f>ROUND(E391*F391,2)</f>
        <v>0</v>
      </c>
      <c r="H391" s="227"/>
      <c r="I391" s="227">
        <f>ROUND(E391*H391,2)</f>
        <v>0</v>
      </c>
      <c r="J391" s="227"/>
      <c r="K391" s="227">
        <f>ROUND(E391*J391,2)</f>
        <v>0</v>
      </c>
      <c r="L391" s="227">
        <v>21</v>
      </c>
      <c r="M391" s="227">
        <f>G391*(1+L391/100)</f>
        <v>0</v>
      </c>
      <c r="N391" s="217">
        <v>0</v>
      </c>
      <c r="O391" s="217">
        <f>ROUND(E391*N391,5)</f>
        <v>0</v>
      </c>
      <c r="P391" s="217">
        <v>1.56E-3</v>
      </c>
      <c r="Q391" s="217">
        <f>ROUND(E391*P391,5)</f>
        <v>1.0919999999999999E-2</v>
      </c>
      <c r="R391" s="217"/>
      <c r="S391" s="217"/>
      <c r="T391" s="218">
        <v>0.217</v>
      </c>
      <c r="U391" s="217">
        <f>ROUND(E391*T391,2)</f>
        <v>1.52</v>
      </c>
      <c r="V391" s="207"/>
      <c r="W391" s="207"/>
      <c r="X391" s="207"/>
      <c r="Y391" s="207"/>
      <c r="Z391" s="207"/>
      <c r="AA391" s="207"/>
      <c r="AB391" s="207"/>
      <c r="AC391" s="207"/>
      <c r="AD391" s="207"/>
      <c r="AE391" s="207" t="s">
        <v>118</v>
      </c>
      <c r="AF391" s="207"/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  <c r="BH391" s="207"/>
    </row>
    <row r="392" spans="1:60" outlineLevel="1" x14ac:dyDescent="0.2">
      <c r="A392" s="208">
        <v>276</v>
      </c>
      <c r="B392" s="214" t="s">
        <v>742</v>
      </c>
      <c r="C392" s="259" t="s">
        <v>743</v>
      </c>
      <c r="D392" s="216" t="s">
        <v>380</v>
      </c>
      <c r="E392" s="223">
        <v>2</v>
      </c>
      <c r="F392" s="226">
        <f>H392+J392</f>
        <v>0</v>
      </c>
      <c r="G392" s="227">
        <f>ROUND(E392*F392,2)</f>
        <v>0</v>
      </c>
      <c r="H392" s="227"/>
      <c r="I392" s="227">
        <f>ROUND(E392*H392,2)</f>
        <v>0</v>
      </c>
      <c r="J392" s="227"/>
      <c r="K392" s="227">
        <f>ROUND(E392*J392,2)</f>
        <v>0</v>
      </c>
      <c r="L392" s="227">
        <v>21</v>
      </c>
      <c r="M392" s="227">
        <f>G392*(1+L392/100)</f>
        <v>0</v>
      </c>
      <c r="N392" s="217">
        <v>0</v>
      </c>
      <c r="O392" s="217">
        <f>ROUND(E392*N392,5)</f>
        <v>0</v>
      </c>
      <c r="P392" s="217">
        <v>8.5999999999999998E-4</v>
      </c>
      <c r="Q392" s="217">
        <f>ROUND(E392*P392,5)</f>
        <v>1.72E-3</v>
      </c>
      <c r="R392" s="217"/>
      <c r="S392" s="217"/>
      <c r="T392" s="218">
        <v>0.222</v>
      </c>
      <c r="U392" s="217">
        <f>ROUND(E392*T392,2)</f>
        <v>0.44</v>
      </c>
      <c r="V392" s="207"/>
      <c r="W392" s="207"/>
      <c r="X392" s="207"/>
      <c r="Y392" s="207"/>
      <c r="Z392" s="207"/>
      <c r="AA392" s="207"/>
      <c r="AB392" s="207"/>
      <c r="AC392" s="207"/>
      <c r="AD392" s="207"/>
      <c r="AE392" s="207" t="s">
        <v>118</v>
      </c>
      <c r="AF392" s="207"/>
      <c r="AG392" s="207"/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  <c r="BH392" s="207"/>
    </row>
    <row r="393" spans="1:60" outlineLevel="1" x14ac:dyDescent="0.2">
      <c r="A393" s="208">
        <v>277</v>
      </c>
      <c r="B393" s="214" t="s">
        <v>744</v>
      </c>
      <c r="C393" s="259" t="s">
        <v>745</v>
      </c>
      <c r="D393" s="216" t="s">
        <v>137</v>
      </c>
      <c r="E393" s="223">
        <v>0.22720000000000001</v>
      </c>
      <c r="F393" s="226">
        <f>H393+J393</f>
        <v>0</v>
      </c>
      <c r="G393" s="227">
        <f>ROUND(E393*F393,2)</f>
        <v>0</v>
      </c>
      <c r="H393" s="227"/>
      <c r="I393" s="227">
        <f>ROUND(E393*H393,2)</f>
        <v>0</v>
      </c>
      <c r="J393" s="227"/>
      <c r="K393" s="227">
        <f>ROUND(E393*J393,2)</f>
        <v>0</v>
      </c>
      <c r="L393" s="227">
        <v>21</v>
      </c>
      <c r="M393" s="227">
        <f>G393*(1+L393/100)</f>
        <v>0</v>
      </c>
      <c r="N393" s="217">
        <v>0</v>
      </c>
      <c r="O393" s="217">
        <f>ROUND(E393*N393,5)</f>
        <v>0</v>
      </c>
      <c r="P393" s="217">
        <v>0</v>
      </c>
      <c r="Q393" s="217">
        <f>ROUND(E393*P393,5)</f>
        <v>0</v>
      </c>
      <c r="R393" s="217"/>
      <c r="S393" s="217"/>
      <c r="T393" s="218">
        <v>3.169</v>
      </c>
      <c r="U393" s="217">
        <f>ROUND(E393*T393,2)</f>
        <v>0.72</v>
      </c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7" t="s">
        <v>118</v>
      </c>
      <c r="AF393" s="207"/>
      <c r="AG393" s="207"/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  <c r="BH393" s="207"/>
    </row>
    <row r="394" spans="1:60" x14ac:dyDescent="0.2">
      <c r="A394" s="209" t="s">
        <v>113</v>
      </c>
      <c r="B394" s="215" t="s">
        <v>83</v>
      </c>
      <c r="C394" s="261" t="s">
        <v>84</v>
      </c>
      <c r="D394" s="220"/>
      <c r="E394" s="225"/>
      <c r="F394" s="228"/>
      <c r="G394" s="228">
        <f>SUMIF(AE395:AE397,"&lt;&gt;NOR",G395:G397)</f>
        <v>0</v>
      </c>
      <c r="H394" s="228"/>
      <c r="I394" s="228">
        <f>SUM(I395:I397)</f>
        <v>0</v>
      </c>
      <c r="J394" s="228"/>
      <c r="K394" s="228">
        <f>SUM(K395:K397)</f>
        <v>0</v>
      </c>
      <c r="L394" s="228"/>
      <c r="M394" s="228">
        <f>SUM(M395:M397)</f>
        <v>0</v>
      </c>
      <c r="N394" s="221"/>
      <c r="O394" s="221">
        <f>SUM(O395:O397)</f>
        <v>0</v>
      </c>
      <c r="P394" s="221"/>
      <c r="Q394" s="221">
        <f>SUM(Q395:Q397)</f>
        <v>0.4168</v>
      </c>
      <c r="R394" s="221"/>
      <c r="S394" s="221"/>
      <c r="T394" s="222"/>
      <c r="U394" s="221">
        <f>SUM(U395:U397)</f>
        <v>5</v>
      </c>
      <c r="AE394" t="s">
        <v>114</v>
      </c>
    </row>
    <row r="395" spans="1:60" outlineLevel="1" x14ac:dyDescent="0.2">
      <c r="A395" s="208">
        <v>278</v>
      </c>
      <c r="B395" s="214" t="s">
        <v>746</v>
      </c>
      <c r="C395" s="259" t="s">
        <v>747</v>
      </c>
      <c r="D395" s="216" t="s">
        <v>168</v>
      </c>
      <c r="E395" s="223">
        <v>1</v>
      </c>
      <c r="F395" s="226">
        <f>H395+J395</f>
        <v>0</v>
      </c>
      <c r="G395" s="227">
        <f>ROUND(E395*F395,2)</f>
        <v>0</v>
      </c>
      <c r="H395" s="227"/>
      <c r="I395" s="227">
        <f>ROUND(E395*H395,2)</f>
        <v>0</v>
      </c>
      <c r="J395" s="227"/>
      <c r="K395" s="227">
        <f>ROUND(E395*J395,2)</f>
        <v>0</v>
      </c>
      <c r="L395" s="227">
        <v>21</v>
      </c>
      <c r="M395" s="227">
        <f>G395*(1+L395/100)</f>
        <v>0</v>
      </c>
      <c r="N395" s="217">
        <v>0</v>
      </c>
      <c r="O395" s="217">
        <f>ROUND(E395*N395,5)</f>
        <v>0</v>
      </c>
      <c r="P395" s="217">
        <v>0.29980000000000001</v>
      </c>
      <c r="Q395" s="217">
        <f>ROUND(E395*P395,5)</f>
        <v>0.29980000000000001</v>
      </c>
      <c r="R395" s="217"/>
      <c r="S395" s="217"/>
      <c r="T395" s="218">
        <v>2.3069999999999999</v>
      </c>
      <c r="U395" s="217">
        <f>ROUND(E395*T395,2)</f>
        <v>2.31</v>
      </c>
      <c r="V395" s="207"/>
      <c r="W395" s="207"/>
      <c r="X395" s="207"/>
      <c r="Y395" s="207"/>
      <c r="Z395" s="207"/>
      <c r="AA395" s="207"/>
      <c r="AB395" s="207"/>
      <c r="AC395" s="207"/>
      <c r="AD395" s="207"/>
      <c r="AE395" s="207" t="s">
        <v>118</v>
      </c>
      <c r="AF395" s="207"/>
      <c r="AG395" s="207"/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  <c r="BH395" s="207"/>
    </row>
    <row r="396" spans="1:60" outlineLevel="1" x14ac:dyDescent="0.2">
      <c r="A396" s="208">
        <v>279</v>
      </c>
      <c r="B396" s="214" t="s">
        <v>748</v>
      </c>
      <c r="C396" s="259" t="s">
        <v>749</v>
      </c>
      <c r="D396" s="216" t="s">
        <v>380</v>
      </c>
      <c r="E396" s="223">
        <v>1</v>
      </c>
      <c r="F396" s="226">
        <f>H396+J396</f>
        <v>0</v>
      </c>
      <c r="G396" s="227">
        <f>ROUND(E396*F396,2)</f>
        <v>0</v>
      </c>
      <c r="H396" s="227"/>
      <c r="I396" s="227">
        <f>ROUND(E396*H396,2)</f>
        <v>0</v>
      </c>
      <c r="J396" s="227"/>
      <c r="K396" s="227">
        <f>ROUND(E396*J396,2)</f>
        <v>0</v>
      </c>
      <c r="L396" s="227">
        <v>21</v>
      </c>
      <c r="M396" s="227">
        <f>G396*(1+L396/100)</f>
        <v>0</v>
      </c>
      <c r="N396" s="217">
        <v>0</v>
      </c>
      <c r="O396" s="217">
        <f>ROUND(E396*N396,5)</f>
        <v>0</v>
      </c>
      <c r="P396" s="217">
        <v>0.11700000000000001</v>
      </c>
      <c r="Q396" s="217">
        <f>ROUND(E396*P396,5)</f>
        <v>0.11700000000000001</v>
      </c>
      <c r="R396" s="217"/>
      <c r="S396" s="217"/>
      <c r="T396" s="218">
        <v>1.3720000000000001</v>
      </c>
      <c r="U396" s="217">
        <f>ROUND(E396*T396,2)</f>
        <v>1.37</v>
      </c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7" t="s">
        <v>118</v>
      </c>
      <c r="AF396" s="207"/>
      <c r="AG396" s="207"/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  <c r="BH396" s="207"/>
    </row>
    <row r="397" spans="1:60" outlineLevel="1" x14ac:dyDescent="0.2">
      <c r="A397" s="208">
        <v>280</v>
      </c>
      <c r="B397" s="214" t="s">
        <v>750</v>
      </c>
      <c r="C397" s="259" t="s">
        <v>751</v>
      </c>
      <c r="D397" s="216" t="s">
        <v>137</v>
      </c>
      <c r="E397" s="223">
        <v>0.4168</v>
      </c>
      <c r="F397" s="226">
        <f>H397+J397</f>
        <v>0</v>
      </c>
      <c r="G397" s="227">
        <f>ROUND(E397*F397,2)</f>
        <v>0</v>
      </c>
      <c r="H397" s="227"/>
      <c r="I397" s="227">
        <f>ROUND(E397*H397,2)</f>
        <v>0</v>
      </c>
      <c r="J397" s="227"/>
      <c r="K397" s="227">
        <f>ROUND(E397*J397,2)</f>
        <v>0</v>
      </c>
      <c r="L397" s="227">
        <v>21</v>
      </c>
      <c r="M397" s="227">
        <f>G397*(1+L397/100)</f>
        <v>0</v>
      </c>
      <c r="N397" s="217">
        <v>0</v>
      </c>
      <c r="O397" s="217">
        <f>ROUND(E397*N397,5)</f>
        <v>0</v>
      </c>
      <c r="P397" s="217">
        <v>0</v>
      </c>
      <c r="Q397" s="217">
        <f>ROUND(E397*P397,5)</f>
        <v>0</v>
      </c>
      <c r="R397" s="217"/>
      <c r="S397" s="217"/>
      <c r="T397" s="218">
        <v>3.169</v>
      </c>
      <c r="U397" s="217">
        <f>ROUND(E397*T397,2)</f>
        <v>1.32</v>
      </c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7" t="s">
        <v>118</v>
      </c>
      <c r="AF397" s="207"/>
      <c r="AG397" s="207"/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  <c r="BH397" s="207"/>
    </row>
    <row r="398" spans="1:60" x14ac:dyDescent="0.2">
      <c r="A398" s="209" t="s">
        <v>113</v>
      </c>
      <c r="B398" s="215" t="s">
        <v>85</v>
      </c>
      <c r="C398" s="261" t="s">
        <v>86</v>
      </c>
      <c r="D398" s="220"/>
      <c r="E398" s="225"/>
      <c r="F398" s="228"/>
      <c r="G398" s="228">
        <f>SUMIF(AE399:AE409,"&lt;&gt;NOR",G399:G409)</f>
        <v>0</v>
      </c>
      <c r="H398" s="228"/>
      <c r="I398" s="228">
        <f>SUM(I399:I409)</f>
        <v>0</v>
      </c>
      <c r="J398" s="228"/>
      <c r="K398" s="228">
        <f>SUM(K399:K409)</f>
        <v>0</v>
      </c>
      <c r="L398" s="228"/>
      <c r="M398" s="228">
        <f>SUM(M399:M409)</f>
        <v>0</v>
      </c>
      <c r="N398" s="221"/>
      <c r="O398" s="221">
        <f>SUM(O399:O409)</f>
        <v>5.4500000000000007E-2</v>
      </c>
      <c r="P398" s="221"/>
      <c r="Q398" s="221">
        <f>SUM(Q399:Q409)</f>
        <v>0</v>
      </c>
      <c r="R398" s="221"/>
      <c r="S398" s="221"/>
      <c r="T398" s="222"/>
      <c r="U398" s="221">
        <f>SUM(U399:U409)</f>
        <v>1.54</v>
      </c>
      <c r="AE398" t="s">
        <v>114</v>
      </c>
    </row>
    <row r="399" spans="1:60" ht="22.5" outlineLevel="1" x14ac:dyDescent="0.2">
      <c r="A399" s="208">
        <v>281</v>
      </c>
      <c r="B399" s="214" t="s">
        <v>752</v>
      </c>
      <c r="C399" s="259" t="s">
        <v>753</v>
      </c>
      <c r="D399" s="216" t="s">
        <v>147</v>
      </c>
      <c r="E399" s="223">
        <v>29.942499999999999</v>
      </c>
      <c r="F399" s="226">
        <f>H399+J399</f>
        <v>0</v>
      </c>
      <c r="G399" s="227">
        <f>ROUND(E399*F399,2)</f>
        <v>0</v>
      </c>
      <c r="H399" s="227"/>
      <c r="I399" s="227">
        <f>ROUND(E399*H399,2)</f>
        <v>0</v>
      </c>
      <c r="J399" s="227"/>
      <c r="K399" s="227">
        <f>ROUND(E399*J399,2)</f>
        <v>0</v>
      </c>
      <c r="L399" s="227">
        <v>21</v>
      </c>
      <c r="M399" s="227">
        <f>G399*(1+L399/100)</f>
        <v>0</v>
      </c>
      <c r="N399" s="217">
        <v>2.7999999999999998E-4</v>
      </c>
      <c r="O399" s="217">
        <f>ROUND(E399*N399,5)</f>
        <v>8.3800000000000003E-3</v>
      </c>
      <c r="P399" s="217">
        <v>0</v>
      </c>
      <c r="Q399" s="217">
        <f>ROUND(E399*P399,5)</f>
        <v>0</v>
      </c>
      <c r="R399" s="217"/>
      <c r="S399" s="217"/>
      <c r="T399" s="218">
        <v>0</v>
      </c>
      <c r="U399" s="217">
        <f>ROUND(E399*T399,2)</f>
        <v>0</v>
      </c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7" t="s">
        <v>250</v>
      </c>
      <c r="AF399" s="207"/>
      <c r="AG399" s="207"/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</row>
    <row r="400" spans="1:60" outlineLevel="1" x14ac:dyDescent="0.2">
      <c r="A400" s="208"/>
      <c r="B400" s="214"/>
      <c r="C400" s="260" t="s">
        <v>754</v>
      </c>
      <c r="D400" s="219"/>
      <c r="E400" s="224">
        <v>29.942499999999999</v>
      </c>
      <c r="F400" s="227"/>
      <c r="G400" s="227"/>
      <c r="H400" s="227"/>
      <c r="I400" s="227"/>
      <c r="J400" s="227"/>
      <c r="K400" s="227"/>
      <c r="L400" s="227"/>
      <c r="M400" s="227"/>
      <c r="N400" s="217"/>
      <c r="O400" s="217"/>
      <c r="P400" s="217"/>
      <c r="Q400" s="217"/>
      <c r="R400" s="217"/>
      <c r="S400" s="217"/>
      <c r="T400" s="218"/>
      <c r="U400" s="21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 t="s">
        <v>120</v>
      </c>
      <c r="AF400" s="207">
        <v>0</v>
      </c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</row>
    <row r="401" spans="1:60" outlineLevel="1" x14ac:dyDescent="0.2">
      <c r="A401" s="208">
        <v>282</v>
      </c>
      <c r="B401" s="214" t="s">
        <v>755</v>
      </c>
      <c r="C401" s="259" t="s">
        <v>756</v>
      </c>
      <c r="D401" s="216" t="s">
        <v>147</v>
      </c>
      <c r="E401" s="223">
        <v>29.5</v>
      </c>
      <c r="F401" s="226">
        <f>H401+J401</f>
        <v>0</v>
      </c>
      <c r="G401" s="227">
        <f>ROUND(E401*F401,2)</f>
        <v>0</v>
      </c>
      <c r="H401" s="227"/>
      <c r="I401" s="227">
        <f>ROUND(E401*H401,2)</f>
        <v>0</v>
      </c>
      <c r="J401" s="227"/>
      <c r="K401" s="227">
        <f>ROUND(E401*J401,2)</f>
        <v>0</v>
      </c>
      <c r="L401" s="227">
        <v>21</v>
      </c>
      <c r="M401" s="227">
        <f>G401*(1+L401/100)</f>
        <v>0</v>
      </c>
      <c r="N401" s="217">
        <v>0</v>
      </c>
      <c r="O401" s="217">
        <f>ROUND(E401*N401,5)</f>
        <v>0</v>
      </c>
      <c r="P401" s="217">
        <v>0</v>
      </c>
      <c r="Q401" s="217">
        <f>ROUND(E401*P401,5)</f>
        <v>0</v>
      </c>
      <c r="R401" s="217"/>
      <c r="S401" s="217"/>
      <c r="T401" s="218">
        <v>3.4000000000000002E-2</v>
      </c>
      <c r="U401" s="217">
        <f>ROUND(E401*T401,2)</f>
        <v>1</v>
      </c>
      <c r="V401" s="207"/>
      <c r="W401" s="207"/>
      <c r="X401" s="207"/>
      <c r="Y401" s="207"/>
      <c r="Z401" s="207"/>
      <c r="AA401" s="207"/>
      <c r="AB401" s="207"/>
      <c r="AC401" s="207"/>
      <c r="AD401" s="207"/>
      <c r="AE401" s="207" t="s">
        <v>118</v>
      </c>
      <c r="AF401" s="207"/>
      <c r="AG401" s="207"/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  <c r="BH401" s="207"/>
    </row>
    <row r="402" spans="1:60" outlineLevel="1" x14ac:dyDescent="0.2">
      <c r="A402" s="208">
        <v>283</v>
      </c>
      <c r="B402" s="214" t="s">
        <v>757</v>
      </c>
      <c r="C402" s="259" t="s">
        <v>758</v>
      </c>
      <c r="D402" s="216" t="s">
        <v>168</v>
      </c>
      <c r="E402" s="223">
        <v>1</v>
      </c>
      <c r="F402" s="226">
        <f>H402+J402</f>
        <v>0</v>
      </c>
      <c r="G402" s="227">
        <f>ROUND(E402*F402,2)</f>
        <v>0</v>
      </c>
      <c r="H402" s="227"/>
      <c r="I402" s="227">
        <f>ROUND(E402*H402,2)</f>
        <v>0</v>
      </c>
      <c r="J402" s="227"/>
      <c r="K402" s="227">
        <f>ROUND(E402*J402,2)</f>
        <v>0</v>
      </c>
      <c r="L402" s="227">
        <v>21</v>
      </c>
      <c r="M402" s="227">
        <f>G402*(1+L402/100)</f>
        <v>0</v>
      </c>
      <c r="N402" s="217">
        <v>1.3999999999999999E-4</v>
      </c>
      <c r="O402" s="217">
        <f>ROUND(E402*N402,5)</f>
        <v>1.3999999999999999E-4</v>
      </c>
      <c r="P402" s="217">
        <v>0</v>
      </c>
      <c r="Q402" s="217">
        <f>ROUND(E402*P402,5)</f>
        <v>0</v>
      </c>
      <c r="R402" s="217"/>
      <c r="S402" s="217"/>
      <c r="T402" s="218">
        <v>0</v>
      </c>
      <c r="U402" s="217">
        <f>ROUND(E402*T402,2)</f>
        <v>0</v>
      </c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 t="s">
        <v>250</v>
      </c>
      <c r="AF402" s="207"/>
      <c r="AG402" s="207"/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</row>
    <row r="403" spans="1:60" outlineLevel="1" x14ac:dyDescent="0.2">
      <c r="A403" s="208">
        <v>284</v>
      </c>
      <c r="B403" s="214" t="s">
        <v>759</v>
      </c>
      <c r="C403" s="259" t="s">
        <v>760</v>
      </c>
      <c r="D403" s="216" t="s">
        <v>168</v>
      </c>
      <c r="E403" s="223">
        <v>1</v>
      </c>
      <c r="F403" s="226">
        <f>H403+J403</f>
        <v>0</v>
      </c>
      <c r="G403" s="227">
        <f>ROUND(E403*F403,2)</f>
        <v>0</v>
      </c>
      <c r="H403" s="227"/>
      <c r="I403" s="227">
        <f>ROUND(E403*H403,2)</f>
        <v>0</v>
      </c>
      <c r="J403" s="227"/>
      <c r="K403" s="227">
        <f>ROUND(E403*J403,2)</f>
        <v>0</v>
      </c>
      <c r="L403" s="227">
        <v>21</v>
      </c>
      <c r="M403" s="227">
        <f>G403*(1+L403/100)</f>
        <v>0</v>
      </c>
      <c r="N403" s="217">
        <v>0</v>
      </c>
      <c r="O403" s="217">
        <f>ROUND(E403*N403,5)</f>
        <v>0</v>
      </c>
      <c r="P403" s="217">
        <v>0</v>
      </c>
      <c r="Q403" s="217">
        <f>ROUND(E403*P403,5)</f>
        <v>0</v>
      </c>
      <c r="R403" s="217"/>
      <c r="S403" s="217"/>
      <c r="T403" s="218">
        <v>0.17807999999999999</v>
      </c>
      <c r="U403" s="217">
        <f>ROUND(E403*T403,2)</f>
        <v>0.18</v>
      </c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 t="s">
        <v>118</v>
      </c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  <c r="BH403" s="207"/>
    </row>
    <row r="404" spans="1:60" outlineLevel="1" x14ac:dyDescent="0.2">
      <c r="A404" s="208">
        <v>285</v>
      </c>
      <c r="B404" s="214" t="s">
        <v>390</v>
      </c>
      <c r="C404" s="259" t="s">
        <v>391</v>
      </c>
      <c r="D404" s="216" t="s">
        <v>168</v>
      </c>
      <c r="E404" s="223">
        <v>1</v>
      </c>
      <c r="F404" s="226">
        <f>H404+J404</f>
        <v>0</v>
      </c>
      <c r="G404" s="227">
        <f>ROUND(E404*F404,2)</f>
        <v>0</v>
      </c>
      <c r="H404" s="227"/>
      <c r="I404" s="227">
        <f>ROUND(E404*H404,2)</f>
        <v>0</v>
      </c>
      <c r="J404" s="227"/>
      <c r="K404" s="227">
        <f>ROUND(E404*J404,2)</f>
        <v>0</v>
      </c>
      <c r="L404" s="227">
        <v>21</v>
      </c>
      <c r="M404" s="227">
        <f>G404*(1+L404/100)</f>
        <v>0</v>
      </c>
      <c r="N404" s="217">
        <v>4.8000000000000001E-4</v>
      </c>
      <c r="O404" s="217">
        <f>ROUND(E404*N404,5)</f>
        <v>4.8000000000000001E-4</v>
      </c>
      <c r="P404" s="217">
        <v>0</v>
      </c>
      <c r="Q404" s="217">
        <f>ROUND(E404*P404,5)</f>
        <v>0</v>
      </c>
      <c r="R404" s="217"/>
      <c r="S404" s="217"/>
      <c r="T404" s="218">
        <v>0.22700000000000001</v>
      </c>
      <c r="U404" s="217">
        <f>ROUND(E404*T404,2)</f>
        <v>0.23</v>
      </c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 t="s">
        <v>118</v>
      </c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</row>
    <row r="405" spans="1:60" outlineLevel="1" x14ac:dyDescent="0.2">
      <c r="A405" s="208">
        <v>286</v>
      </c>
      <c r="B405" s="214" t="s">
        <v>263</v>
      </c>
      <c r="C405" s="259" t="s">
        <v>761</v>
      </c>
      <c r="D405" s="216" t="s">
        <v>168</v>
      </c>
      <c r="E405" s="223">
        <v>1</v>
      </c>
      <c r="F405" s="226">
        <f>H405+J405</f>
        <v>0</v>
      </c>
      <c r="G405" s="227">
        <f>ROUND(E405*F405,2)</f>
        <v>0</v>
      </c>
      <c r="H405" s="227"/>
      <c r="I405" s="227">
        <f>ROUND(E405*H405,2)</f>
        <v>0</v>
      </c>
      <c r="J405" s="227"/>
      <c r="K405" s="227">
        <f>ROUND(E405*J405,2)</f>
        <v>0</v>
      </c>
      <c r="L405" s="227">
        <v>21</v>
      </c>
      <c r="M405" s="227">
        <f>G405*(1+L405/100)</f>
        <v>0</v>
      </c>
      <c r="N405" s="217">
        <v>1.8E-3</v>
      </c>
      <c r="O405" s="217">
        <f>ROUND(E405*N405,5)</f>
        <v>1.8E-3</v>
      </c>
      <c r="P405" s="217">
        <v>0</v>
      </c>
      <c r="Q405" s="217">
        <f>ROUND(E405*P405,5)</f>
        <v>0</v>
      </c>
      <c r="R405" s="217"/>
      <c r="S405" s="217"/>
      <c r="T405" s="218">
        <v>0</v>
      </c>
      <c r="U405" s="217">
        <f>ROUND(E405*T405,2)</f>
        <v>0</v>
      </c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7" t="s">
        <v>250</v>
      </c>
      <c r="AF405" s="207"/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</row>
    <row r="406" spans="1:60" outlineLevel="1" x14ac:dyDescent="0.2">
      <c r="A406" s="208">
        <v>287</v>
      </c>
      <c r="B406" s="214" t="s">
        <v>762</v>
      </c>
      <c r="C406" s="259" t="s">
        <v>763</v>
      </c>
      <c r="D406" s="216" t="s">
        <v>168</v>
      </c>
      <c r="E406" s="223">
        <v>1</v>
      </c>
      <c r="F406" s="226">
        <f>H406+J406</f>
        <v>0</v>
      </c>
      <c r="G406" s="227">
        <f>ROUND(E406*F406,2)</f>
        <v>0</v>
      </c>
      <c r="H406" s="227"/>
      <c r="I406" s="227">
        <f>ROUND(E406*H406,2)</f>
        <v>0</v>
      </c>
      <c r="J406" s="227"/>
      <c r="K406" s="227">
        <f>ROUND(E406*J406,2)</f>
        <v>0</v>
      </c>
      <c r="L406" s="227">
        <v>21</v>
      </c>
      <c r="M406" s="227">
        <f>G406*(1+L406/100)</f>
        <v>0</v>
      </c>
      <c r="N406" s="217">
        <v>0.02</v>
      </c>
      <c r="O406" s="217">
        <f>ROUND(E406*N406,5)</f>
        <v>0.02</v>
      </c>
      <c r="P406" s="217">
        <v>0</v>
      </c>
      <c r="Q406" s="217">
        <f>ROUND(E406*P406,5)</f>
        <v>0</v>
      </c>
      <c r="R406" s="217"/>
      <c r="S406" s="217"/>
      <c r="T406" s="218">
        <v>0</v>
      </c>
      <c r="U406" s="217">
        <f>ROUND(E406*T406,2)</f>
        <v>0</v>
      </c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 t="s">
        <v>118</v>
      </c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</row>
    <row r="407" spans="1:60" outlineLevel="1" x14ac:dyDescent="0.2">
      <c r="A407" s="208">
        <v>288</v>
      </c>
      <c r="B407" s="214" t="s">
        <v>764</v>
      </c>
      <c r="C407" s="259" t="s">
        <v>765</v>
      </c>
      <c r="D407" s="216" t="s">
        <v>147</v>
      </c>
      <c r="E407" s="223">
        <v>0.9</v>
      </c>
      <c r="F407" s="226">
        <f>H407+J407</f>
        <v>0</v>
      </c>
      <c r="G407" s="227">
        <f>ROUND(E407*F407,2)</f>
        <v>0</v>
      </c>
      <c r="H407" s="227"/>
      <c r="I407" s="227">
        <f>ROUND(E407*H407,2)</f>
        <v>0</v>
      </c>
      <c r="J407" s="227"/>
      <c r="K407" s="227">
        <f>ROUND(E407*J407,2)</f>
        <v>0</v>
      </c>
      <c r="L407" s="227">
        <v>21</v>
      </c>
      <c r="M407" s="227">
        <f>G407*(1+L407/100)</f>
        <v>0</v>
      </c>
      <c r="N407" s="217">
        <v>1.2999999999999999E-2</v>
      </c>
      <c r="O407" s="217">
        <f>ROUND(E407*N407,5)</f>
        <v>1.17E-2</v>
      </c>
      <c r="P407" s="217">
        <v>0</v>
      </c>
      <c r="Q407" s="217">
        <f>ROUND(E407*P407,5)</f>
        <v>0</v>
      </c>
      <c r="R407" s="217"/>
      <c r="S407" s="217"/>
      <c r="T407" s="218">
        <v>0</v>
      </c>
      <c r="U407" s="217">
        <f>ROUND(E407*T407,2)</f>
        <v>0</v>
      </c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 t="s">
        <v>118</v>
      </c>
      <c r="AF407" s="207"/>
      <c r="AG407" s="207"/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</row>
    <row r="408" spans="1:60" outlineLevel="1" x14ac:dyDescent="0.2">
      <c r="A408" s="208">
        <v>289</v>
      </c>
      <c r="B408" s="214" t="s">
        <v>766</v>
      </c>
      <c r="C408" s="259" t="s">
        <v>767</v>
      </c>
      <c r="D408" s="216" t="s">
        <v>168</v>
      </c>
      <c r="E408" s="223">
        <v>1</v>
      </c>
      <c r="F408" s="226">
        <f>H408+J408</f>
        <v>0</v>
      </c>
      <c r="G408" s="227">
        <f>ROUND(E408*F408,2)</f>
        <v>0</v>
      </c>
      <c r="H408" s="227"/>
      <c r="I408" s="227">
        <f>ROUND(E408*H408,2)</f>
        <v>0</v>
      </c>
      <c r="J408" s="227"/>
      <c r="K408" s="227">
        <f>ROUND(E408*J408,2)</f>
        <v>0</v>
      </c>
      <c r="L408" s="227">
        <v>21</v>
      </c>
      <c r="M408" s="227">
        <f>G408*(1+L408/100)</f>
        <v>0</v>
      </c>
      <c r="N408" s="217">
        <v>1.2E-2</v>
      </c>
      <c r="O408" s="217">
        <f>ROUND(E408*N408,5)</f>
        <v>1.2E-2</v>
      </c>
      <c r="P408" s="217">
        <v>0</v>
      </c>
      <c r="Q408" s="217">
        <f>ROUND(E408*P408,5)</f>
        <v>0</v>
      </c>
      <c r="R408" s="217"/>
      <c r="S408" s="217"/>
      <c r="T408" s="218">
        <v>0</v>
      </c>
      <c r="U408" s="217">
        <f>ROUND(E408*T408,2)</f>
        <v>0</v>
      </c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 t="s">
        <v>118</v>
      </c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</row>
    <row r="409" spans="1:60" outlineLevel="1" x14ac:dyDescent="0.2">
      <c r="A409" s="237">
        <v>290</v>
      </c>
      <c r="B409" s="238" t="s">
        <v>768</v>
      </c>
      <c r="C409" s="262" t="s">
        <v>769</v>
      </c>
      <c r="D409" s="239" t="s">
        <v>137</v>
      </c>
      <c r="E409" s="240">
        <v>5.45E-2</v>
      </c>
      <c r="F409" s="241">
        <f>H409+J409</f>
        <v>0</v>
      </c>
      <c r="G409" s="242">
        <f>ROUND(E409*F409,2)</f>
        <v>0</v>
      </c>
      <c r="H409" s="242"/>
      <c r="I409" s="242">
        <f>ROUND(E409*H409,2)</f>
        <v>0</v>
      </c>
      <c r="J409" s="242"/>
      <c r="K409" s="242">
        <f>ROUND(E409*J409,2)</f>
        <v>0</v>
      </c>
      <c r="L409" s="242">
        <v>21</v>
      </c>
      <c r="M409" s="242">
        <f>G409*(1+L409/100)</f>
        <v>0</v>
      </c>
      <c r="N409" s="243">
        <v>0</v>
      </c>
      <c r="O409" s="243">
        <f>ROUND(E409*N409,5)</f>
        <v>0</v>
      </c>
      <c r="P409" s="243">
        <v>0</v>
      </c>
      <c r="Q409" s="243">
        <f>ROUND(E409*P409,5)</f>
        <v>0</v>
      </c>
      <c r="R409" s="243"/>
      <c r="S409" s="243"/>
      <c r="T409" s="244">
        <v>2.351</v>
      </c>
      <c r="U409" s="243">
        <f>ROUND(E409*T409,2)</f>
        <v>0.13</v>
      </c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 t="s">
        <v>118</v>
      </c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</row>
    <row r="410" spans="1:60" x14ac:dyDescent="0.2">
      <c r="A410" s="6"/>
      <c r="B410" s="7" t="s">
        <v>770</v>
      </c>
      <c r="C410" s="263" t="s">
        <v>770</v>
      </c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AC410">
        <v>12</v>
      </c>
      <c r="AD410">
        <v>21</v>
      </c>
    </row>
    <row r="411" spans="1:60" x14ac:dyDescent="0.2">
      <c r="A411" s="245"/>
      <c r="B411" s="246" t="s">
        <v>28</v>
      </c>
      <c r="C411" s="264" t="s">
        <v>770</v>
      </c>
      <c r="D411" s="247"/>
      <c r="E411" s="247"/>
      <c r="F411" s="247"/>
      <c r="G411" s="258">
        <f>G8+G28+G31+G55+G119+G209+G239+G256+G261+G303+G379+G383+G386+G394+G398</f>
        <v>0</v>
      </c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AC411">
        <f>SUMIF(L7:L409,AC410,G7:G409)</f>
        <v>0</v>
      </c>
      <c r="AD411">
        <f>SUMIF(L7:L409,AD410,G7:G409)</f>
        <v>0</v>
      </c>
      <c r="AE411" t="s">
        <v>771</v>
      </c>
    </row>
    <row r="412" spans="1:60" x14ac:dyDescent="0.2">
      <c r="A412" s="6"/>
      <c r="B412" s="7" t="s">
        <v>770</v>
      </c>
      <c r="C412" s="263" t="s">
        <v>770</v>
      </c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60" x14ac:dyDescent="0.2">
      <c r="A413" s="6"/>
      <c r="B413" s="7" t="s">
        <v>770</v>
      </c>
      <c r="C413" s="263" t="s">
        <v>770</v>
      </c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60" x14ac:dyDescent="0.2">
      <c r="A414" s="248" t="s">
        <v>772</v>
      </c>
      <c r="B414" s="248"/>
      <c r="C414" s="265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60" x14ac:dyDescent="0.2">
      <c r="A415" s="249"/>
      <c r="B415" s="250"/>
      <c r="C415" s="266"/>
      <c r="D415" s="250"/>
      <c r="E415" s="250"/>
      <c r="F415" s="250"/>
      <c r="G415" s="251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AE415" t="s">
        <v>773</v>
      </c>
    </row>
    <row r="416" spans="1:60" x14ac:dyDescent="0.2">
      <c r="A416" s="252"/>
      <c r="B416" s="253"/>
      <c r="C416" s="267"/>
      <c r="D416" s="253"/>
      <c r="E416" s="253"/>
      <c r="F416" s="253"/>
      <c r="G416" s="254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31" x14ac:dyDescent="0.2">
      <c r="A417" s="252"/>
      <c r="B417" s="253"/>
      <c r="C417" s="267"/>
      <c r="D417" s="253"/>
      <c r="E417" s="253"/>
      <c r="F417" s="253"/>
      <c r="G417" s="254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31" x14ac:dyDescent="0.2">
      <c r="A418" s="252"/>
      <c r="B418" s="253"/>
      <c r="C418" s="267"/>
      <c r="D418" s="253"/>
      <c r="E418" s="253"/>
      <c r="F418" s="253"/>
      <c r="G418" s="254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31" x14ac:dyDescent="0.2">
      <c r="A419" s="255"/>
      <c r="B419" s="256"/>
      <c r="C419" s="268"/>
      <c r="D419" s="256"/>
      <c r="E419" s="256"/>
      <c r="F419" s="256"/>
      <c r="G419" s="25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31" x14ac:dyDescent="0.2">
      <c r="A420" s="6"/>
      <c r="B420" s="7" t="s">
        <v>770</v>
      </c>
      <c r="C420" s="263" t="s">
        <v>770</v>
      </c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31" x14ac:dyDescent="0.2">
      <c r="C421" s="269"/>
      <c r="AE421" t="s">
        <v>774</v>
      </c>
    </row>
  </sheetData>
  <mergeCells count="6">
    <mergeCell ref="A1:G1"/>
    <mergeCell ref="C2:G2"/>
    <mergeCell ref="C3:G3"/>
    <mergeCell ref="C4:G4"/>
    <mergeCell ref="A414:C414"/>
    <mergeCell ref="A415:G419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Balihar</dc:creator>
  <cp:lastModifiedBy>Ondřej Balihar</cp:lastModifiedBy>
  <cp:lastPrinted>2014-02-28T09:52:57Z</cp:lastPrinted>
  <dcterms:created xsi:type="dcterms:W3CDTF">2009-04-08T07:15:50Z</dcterms:created>
  <dcterms:modified xsi:type="dcterms:W3CDTF">2025-03-12T15:39:18Z</dcterms:modified>
</cp:coreProperties>
</file>