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Pol'!$A$1:$U$337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/>
  <c r="I61"/>
  <c r="I60"/>
  <c r="I59"/>
  <c r="I58"/>
  <c r="I57"/>
  <c r="I56"/>
  <c r="I55"/>
  <c r="I54"/>
  <c r="I53"/>
  <c r="I52"/>
  <c r="I51"/>
  <c r="I50"/>
  <c r="I49"/>
  <c r="I48"/>
  <c r="I47"/>
  <c r="G39"/>
  <c r="F39"/>
  <c r="G327" i="12"/>
  <c r="AC327"/>
  <c r="AD327"/>
  <c r="G9"/>
  <c r="I9"/>
  <c r="K9"/>
  <c r="K8" s="1"/>
  <c r="M9"/>
  <c r="M8" s="1"/>
  <c r="O9"/>
  <c r="Q9"/>
  <c r="U9"/>
  <c r="U8" s="1"/>
  <c r="G15"/>
  <c r="G8" s="1"/>
  <c r="I15"/>
  <c r="K15"/>
  <c r="M15"/>
  <c r="O15"/>
  <c r="O8" s="1"/>
  <c r="Q15"/>
  <c r="U15"/>
  <c r="G21"/>
  <c r="M21" s="1"/>
  <c r="I21"/>
  <c r="K21"/>
  <c r="O21"/>
  <c r="Q21"/>
  <c r="U21"/>
  <c r="G27"/>
  <c r="M27" s="1"/>
  <c r="I27"/>
  <c r="I8" s="1"/>
  <c r="K27"/>
  <c r="O27"/>
  <c r="Q27"/>
  <c r="Q8" s="1"/>
  <c r="U27"/>
  <c r="G33"/>
  <c r="I33"/>
  <c r="K33"/>
  <c r="M33"/>
  <c r="O33"/>
  <c r="Q33"/>
  <c r="U33"/>
  <c r="G39"/>
  <c r="I39"/>
  <c r="K39"/>
  <c r="M39"/>
  <c r="O39"/>
  <c r="Q39"/>
  <c r="U39"/>
  <c r="G45"/>
  <c r="M45" s="1"/>
  <c r="I45"/>
  <c r="K45"/>
  <c r="O45"/>
  <c r="Q45"/>
  <c r="U45"/>
  <c r="I51"/>
  <c r="Q51"/>
  <c r="G52"/>
  <c r="I52"/>
  <c r="K52"/>
  <c r="K51" s="1"/>
  <c r="M52"/>
  <c r="M51" s="1"/>
  <c r="O52"/>
  <c r="Q52"/>
  <c r="U52"/>
  <c r="U51" s="1"/>
  <c r="G58"/>
  <c r="G51" s="1"/>
  <c r="I58"/>
  <c r="K58"/>
  <c r="M58"/>
  <c r="O58"/>
  <c r="O51" s="1"/>
  <c r="Q58"/>
  <c r="U58"/>
  <c r="G64"/>
  <c r="M64" s="1"/>
  <c r="I64"/>
  <c r="K64"/>
  <c r="O64"/>
  <c r="Q64"/>
  <c r="U64"/>
  <c r="G71"/>
  <c r="I71"/>
  <c r="K71"/>
  <c r="K70" s="1"/>
  <c r="M71"/>
  <c r="M70" s="1"/>
  <c r="O71"/>
  <c r="Q71"/>
  <c r="U71"/>
  <c r="U70" s="1"/>
  <c r="G77"/>
  <c r="G70" s="1"/>
  <c r="I77"/>
  <c r="K77"/>
  <c r="M77"/>
  <c r="O77"/>
  <c r="O70" s="1"/>
  <c r="Q77"/>
  <c r="U77"/>
  <c r="G83"/>
  <c r="M83" s="1"/>
  <c r="I83"/>
  <c r="K83"/>
  <c r="O83"/>
  <c r="Q83"/>
  <c r="U83"/>
  <c r="G89"/>
  <c r="M89" s="1"/>
  <c r="I89"/>
  <c r="I70" s="1"/>
  <c r="K89"/>
  <c r="O89"/>
  <c r="Q89"/>
  <c r="Q70" s="1"/>
  <c r="U89"/>
  <c r="G95"/>
  <c r="I95"/>
  <c r="K95"/>
  <c r="M95"/>
  <c r="O95"/>
  <c r="Q95"/>
  <c r="U95"/>
  <c r="G102"/>
  <c r="G101" s="1"/>
  <c r="I102"/>
  <c r="I101" s="1"/>
  <c r="K102"/>
  <c r="O102"/>
  <c r="O101" s="1"/>
  <c r="Q102"/>
  <c r="Q101" s="1"/>
  <c r="U102"/>
  <c r="G109"/>
  <c r="M109" s="1"/>
  <c r="I109"/>
  <c r="K109"/>
  <c r="K101" s="1"/>
  <c r="O109"/>
  <c r="Q109"/>
  <c r="U109"/>
  <c r="U101" s="1"/>
  <c r="G115"/>
  <c r="I115"/>
  <c r="K115"/>
  <c r="M115"/>
  <c r="O115"/>
  <c r="Q115"/>
  <c r="U115"/>
  <c r="G121"/>
  <c r="I121"/>
  <c r="K121"/>
  <c r="M121"/>
  <c r="O121"/>
  <c r="Q121"/>
  <c r="U121"/>
  <c r="G127"/>
  <c r="G128"/>
  <c r="M128" s="1"/>
  <c r="I128"/>
  <c r="I127" s="1"/>
  <c r="K128"/>
  <c r="K127" s="1"/>
  <c r="O128"/>
  <c r="Q128"/>
  <c r="Q127" s="1"/>
  <c r="U128"/>
  <c r="U127" s="1"/>
  <c r="G134"/>
  <c r="I134"/>
  <c r="K134"/>
  <c r="M134"/>
  <c r="O134"/>
  <c r="Q134"/>
  <c r="U134"/>
  <c r="G141"/>
  <c r="I141"/>
  <c r="K141"/>
  <c r="M141"/>
  <c r="O141"/>
  <c r="Q141"/>
  <c r="U141"/>
  <c r="G147"/>
  <c r="M147" s="1"/>
  <c r="I147"/>
  <c r="K147"/>
  <c r="O147"/>
  <c r="O127" s="1"/>
  <c r="Q147"/>
  <c r="U147"/>
  <c r="G156"/>
  <c r="I156"/>
  <c r="O156"/>
  <c r="Q156"/>
  <c r="G157"/>
  <c r="I157"/>
  <c r="K157"/>
  <c r="K156" s="1"/>
  <c r="M157"/>
  <c r="M156" s="1"/>
  <c r="O157"/>
  <c r="Q157"/>
  <c r="U157"/>
  <c r="U156" s="1"/>
  <c r="K163"/>
  <c r="U163"/>
  <c r="G164"/>
  <c r="G163" s="1"/>
  <c r="I164"/>
  <c r="I163" s="1"/>
  <c r="K164"/>
  <c r="O164"/>
  <c r="O163" s="1"/>
  <c r="Q164"/>
  <c r="Q163" s="1"/>
  <c r="U164"/>
  <c r="I170"/>
  <c r="Q170"/>
  <c r="G171"/>
  <c r="I171"/>
  <c r="K171"/>
  <c r="K170" s="1"/>
  <c r="M171"/>
  <c r="O171"/>
  <c r="Q171"/>
  <c r="U171"/>
  <c r="U170" s="1"/>
  <c r="G177"/>
  <c r="G170" s="1"/>
  <c r="I177"/>
  <c r="K177"/>
  <c r="M177"/>
  <c r="O177"/>
  <c r="O170" s="1"/>
  <c r="Q177"/>
  <c r="U177"/>
  <c r="G183"/>
  <c r="M183" s="1"/>
  <c r="I183"/>
  <c r="K183"/>
  <c r="O183"/>
  <c r="Q183"/>
  <c r="U183"/>
  <c r="G191"/>
  <c r="I191"/>
  <c r="O191"/>
  <c r="Q191"/>
  <c r="G192"/>
  <c r="I192"/>
  <c r="K192"/>
  <c r="K191" s="1"/>
  <c r="M192"/>
  <c r="M191" s="1"/>
  <c r="O192"/>
  <c r="Q192"/>
  <c r="U192"/>
  <c r="U191" s="1"/>
  <c r="G199"/>
  <c r="M199" s="1"/>
  <c r="I199"/>
  <c r="I198" s="1"/>
  <c r="K199"/>
  <c r="O199"/>
  <c r="O198" s="1"/>
  <c r="Q199"/>
  <c r="Q198" s="1"/>
  <c r="U199"/>
  <c r="G205"/>
  <c r="M205" s="1"/>
  <c r="I205"/>
  <c r="K205"/>
  <c r="K198" s="1"/>
  <c r="O205"/>
  <c r="Q205"/>
  <c r="U205"/>
  <c r="U198" s="1"/>
  <c r="G211"/>
  <c r="I211"/>
  <c r="K211"/>
  <c r="M211"/>
  <c r="O211"/>
  <c r="Q211"/>
  <c r="U211"/>
  <c r="G218"/>
  <c r="I218"/>
  <c r="K218"/>
  <c r="M218"/>
  <c r="O218"/>
  <c r="Q218"/>
  <c r="U218"/>
  <c r="G224"/>
  <c r="M224" s="1"/>
  <c r="I224"/>
  <c r="K224"/>
  <c r="O224"/>
  <c r="Q224"/>
  <c r="U224"/>
  <c r="G230"/>
  <c r="M230" s="1"/>
  <c r="I230"/>
  <c r="K230"/>
  <c r="O230"/>
  <c r="Q230"/>
  <c r="U230"/>
  <c r="G237"/>
  <c r="I237"/>
  <c r="K237"/>
  <c r="M237"/>
  <c r="O237"/>
  <c r="Q237"/>
  <c r="U237"/>
  <c r="K242"/>
  <c r="U242"/>
  <c r="G243"/>
  <c r="M243" s="1"/>
  <c r="M242" s="1"/>
  <c r="I243"/>
  <c r="I242" s="1"/>
  <c r="K243"/>
  <c r="O243"/>
  <c r="O242" s="1"/>
  <c r="Q243"/>
  <c r="Q242" s="1"/>
  <c r="U243"/>
  <c r="I248"/>
  <c r="Q248"/>
  <c r="G249"/>
  <c r="I249"/>
  <c r="K249"/>
  <c r="K248" s="1"/>
  <c r="M249"/>
  <c r="M248" s="1"/>
  <c r="O249"/>
  <c r="Q249"/>
  <c r="U249"/>
  <c r="U248" s="1"/>
  <c r="G255"/>
  <c r="G248" s="1"/>
  <c r="I255"/>
  <c r="K255"/>
  <c r="M255"/>
  <c r="O255"/>
  <c r="O248" s="1"/>
  <c r="Q255"/>
  <c r="U255"/>
  <c r="G257"/>
  <c r="O257"/>
  <c r="G258"/>
  <c r="M258" s="1"/>
  <c r="M257" s="1"/>
  <c r="I258"/>
  <c r="I257" s="1"/>
  <c r="K258"/>
  <c r="K257" s="1"/>
  <c r="O258"/>
  <c r="Q258"/>
  <c r="Q257" s="1"/>
  <c r="U258"/>
  <c r="U257" s="1"/>
  <c r="G264"/>
  <c r="I264"/>
  <c r="K264"/>
  <c r="M264"/>
  <c r="O264"/>
  <c r="Q264"/>
  <c r="U264"/>
  <c r="G267"/>
  <c r="G266" s="1"/>
  <c r="I267"/>
  <c r="I266" s="1"/>
  <c r="K267"/>
  <c r="O267"/>
  <c r="O266" s="1"/>
  <c r="Q267"/>
  <c r="Q266" s="1"/>
  <c r="U267"/>
  <c r="G275"/>
  <c r="M275" s="1"/>
  <c r="I275"/>
  <c r="K275"/>
  <c r="K266" s="1"/>
  <c r="O275"/>
  <c r="Q275"/>
  <c r="U275"/>
  <c r="U266" s="1"/>
  <c r="G281"/>
  <c r="I281"/>
  <c r="K281"/>
  <c r="M281"/>
  <c r="O281"/>
  <c r="Q281"/>
  <c r="U281"/>
  <c r="G288"/>
  <c r="I288"/>
  <c r="K288"/>
  <c r="M288"/>
  <c r="O288"/>
  <c r="Q288"/>
  <c r="U288"/>
  <c r="G295"/>
  <c r="M295" s="1"/>
  <c r="I295"/>
  <c r="K295"/>
  <c r="O295"/>
  <c r="Q295"/>
  <c r="U295"/>
  <c r="I297"/>
  <c r="Q297"/>
  <c r="G298"/>
  <c r="I298"/>
  <c r="K298"/>
  <c r="K297" s="1"/>
  <c r="M298"/>
  <c r="M297" s="1"/>
  <c r="O298"/>
  <c r="Q298"/>
  <c r="U298"/>
  <c r="U297" s="1"/>
  <c r="G304"/>
  <c r="G297" s="1"/>
  <c r="I304"/>
  <c r="K304"/>
  <c r="M304"/>
  <c r="O304"/>
  <c r="O297" s="1"/>
  <c r="Q304"/>
  <c r="U304"/>
  <c r="G311"/>
  <c r="M311" s="1"/>
  <c r="I311"/>
  <c r="K311"/>
  <c r="O311"/>
  <c r="Q311"/>
  <c r="U311"/>
  <c r="G318"/>
  <c r="I318"/>
  <c r="K318"/>
  <c r="K317" s="1"/>
  <c r="M318"/>
  <c r="M317" s="1"/>
  <c r="O318"/>
  <c r="Q318"/>
  <c r="U318"/>
  <c r="U317" s="1"/>
  <c r="G320"/>
  <c r="G317" s="1"/>
  <c r="I320"/>
  <c r="K320"/>
  <c r="M320"/>
  <c r="O320"/>
  <c r="O317" s="1"/>
  <c r="Q320"/>
  <c r="U320"/>
  <c r="G322"/>
  <c r="M322" s="1"/>
  <c r="I322"/>
  <c r="K322"/>
  <c r="O322"/>
  <c r="Q322"/>
  <c r="U322"/>
  <c r="G324"/>
  <c r="M324" s="1"/>
  <c r="I324"/>
  <c r="I317" s="1"/>
  <c r="K324"/>
  <c r="O324"/>
  <c r="Q324"/>
  <c r="Q317" s="1"/>
  <c r="U324"/>
  <c r="I20" i="1"/>
  <c r="I19"/>
  <c r="I18"/>
  <c r="I17"/>
  <c r="G27"/>
  <c r="F40"/>
  <c r="G23" s="1"/>
  <c r="G40"/>
  <c r="G25" s="1"/>
  <c r="G26" s="1"/>
  <c r="H40"/>
  <c r="I40"/>
  <c r="J40"/>
  <c r="J39"/>
  <c r="J28"/>
  <c r="J26"/>
  <c r="G38"/>
  <c r="F38"/>
  <c r="H32"/>
  <c r="J23"/>
  <c r="J24"/>
  <c r="J25"/>
  <c r="J27"/>
  <c r="E24"/>
  <c r="E26"/>
  <c r="I63" l="1"/>
  <c r="I16"/>
  <c r="I21" s="1"/>
  <c r="H39"/>
  <c r="I39" s="1"/>
  <c r="G24"/>
  <c r="G29" s="1"/>
  <c r="G28"/>
  <c r="M127" i="12"/>
  <c r="M198"/>
  <c r="M170"/>
  <c r="G242"/>
  <c r="G198"/>
  <c r="M267"/>
  <c r="M266" s="1"/>
  <c r="M164"/>
  <c r="M163" s="1"/>
  <c r="M102"/>
  <c r="M10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<sst xmlns="http://schemas.openxmlformats.org/spreadsheetml/2006/main" count="948" uniqueCount="380">
  <si>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</si>
  <si>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</si>
  <si>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</si>
  <si>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</si>
  <si>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</si>
  <si>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</si>
  <si>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</si>
  <si>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</si>
  <si>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</si>
  <si>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</si>
  <si>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</si>
  <si>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</si>
  <si>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</si>
  <si>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</si>
  <si>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</si>
  <si>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</si>
  <si>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</si>
  <si>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</si>
  <si>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</si>
  <si>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</si>
  <si>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</si>
  <si>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</si>
  <si>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</si>
  <si>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</si>
  <si>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</si>
  <si>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</si>
  <si>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</si>
  <si>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</si>
  <si>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</si>
  <si>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</si>
  <si>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</si>
  <si>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</si>
  <si>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</si>
  <si>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</si>
  <si>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</si>
  <si>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</si>
  <si>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</si>
  <si>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</si>
  <si>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</si>
  <si>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</si>
  <si>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</si>
  <si>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</si>
  <si>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</si>
  <si>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Chrudim</t>
  </si>
  <si>
    <t>Rozpočet:</t>
  </si>
  <si>
    <t>Misto</t>
  </si>
  <si>
    <t>Bc. Richard Hradský</t>
  </si>
  <si>
    <t>ZŠ Dr. Malíka - Oprava sportovního hřiště</t>
  </si>
  <si>
    <t>CODE spol. s r. o.</t>
  </si>
  <si>
    <t>Na Vrtálně 84</t>
  </si>
  <si>
    <t>Pardubice-Bílé Předměstí</t>
  </si>
  <si>
    <t>53003</t>
  </si>
  <si>
    <t>49286960</t>
  </si>
  <si>
    <t>CZ49286960</t>
  </si>
  <si>
    <t>Sezemická 1352</t>
  </si>
  <si>
    <t>Pardubice</t>
  </si>
  <si>
    <t>06960553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</si>
  <si>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</si>
  <si>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</si>
  <si>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</si>
  <si>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</si>
  <si>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</si>
  <si>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</si>
  <si>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</si>
  <si>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</si>
  <si>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</si>
  <si>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</si>
  <si>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</si>
  <si>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5</t>
  </si>
  <si>
    <t>Komunikace</t>
  </si>
  <si>
    <t>62</t>
  </si>
  <si>
    <t>Upravy povrchů vnější</t>
  </si>
  <si>
    <t>63</t>
  </si>
  <si>
    <t>Podlahy a podlahové konstrukce</t>
  </si>
  <si>
    <t>91</t>
  </si>
  <si>
    <t>Doplňující práce na komunikaci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</si>
  <si>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</si>
  <si>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</si>
  <si>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</si>
  <si>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</si>
  <si>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</si>
  <si>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</si>
  <si>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</si>
  <si>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</si>
  <si>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</si>
  <si>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</si>
  <si>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762</t>
  </si>
  <si>
    <t>Konstrukce tesařské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</si>
  <si>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</si>
  <si>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</si>
  <si>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</si>
  <si>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</si>
  <si>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</si>
  <si>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</si>
  <si>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</si>
  <si>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</si>
  <si>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</si>
  <si>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</si>
  <si>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</si>
  <si>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</si>
  <si>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</si>
  <si>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</si>
  <si>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</si>
  <si>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</si>
  <si>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</si>
  <si>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</si>
  <si>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</si>
  <si>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</si>
  <si>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</si>
  <si>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</si>
  <si>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</si>
  <si>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</si>
  <si>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</si>
  <si>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</si>
  <si>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</si>
  <si>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</si>
  <si>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</si>
  <si>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</si>
  <si>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</si>
  <si>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</si>
  <si>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</si>
  <si>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113201012RA0</t>
  </si>
  <si>
    <t>Vytrhání obrubníků chodníkových a parkových</t>
  </si>
  <si>
    <t>m2</t>
  </si>
  <si>
    <t>POL2_0</t>
  </si>
  <si>
    <t>Začátek provozního součtu</t>
  </si>
  <si>
    <t>VV</t>
  </si>
  <si>
    <t xml:space="preserve">  Odstranění obrubníku betonového chodníkového:</t>
  </si>
  <si>
    <t xml:space="preserve">  Rozměry:(7,3+6,2+1,0+2,3+3,65+1,35)</t>
  </si>
  <si>
    <t>Konec provozního součtu</t>
  </si>
  <si>
    <t>Výpočet:21,8</t>
  </si>
  <si>
    <t>174101102R00</t>
  </si>
  <si>
    <t>Zásyp ruční se zhutněním</t>
  </si>
  <si>
    <t>m3</t>
  </si>
  <si>
    <t>POL1_0</t>
  </si>
  <si>
    <t xml:space="preserve">  Zásyp místa po sondě:</t>
  </si>
  <si>
    <t xml:space="preserve">  Rozměry:(2*1*0,1)</t>
  </si>
  <si>
    <t>Výpočet:0,2</t>
  </si>
  <si>
    <t>132101210R00</t>
  </si>
  <si>
    <t>Hloubení rýh š.do 200 cm hor.2 do 50 m3, STROJNĚ</t>
  </si>
  <si>
    <t xml:space="preserve">  Hloubení rýh pro nové základové pasy:</t>
  </si>
  <si>
    <t xml:space="preserve">  Rozměry:(38,3*0,7*1,4)</t>
  </si>
  <si>
    <t>Výpočet:37,534</t>
  </si>
  <si>
    <t>162201102R00</t>
  </si>
  <si>
    <t>Vodorovné přemístění výkopku z hor.1-4 do 50 m</t>
  </si>
  <si>
    <t xml:space="preserve">  Přemístění výkopku do 50m:</t>
  </si>
  <si>
    <t xml:space="preserve">  Celková kapacita - viz výkaz hloubení rýh:37,534</t>
  </si>
  <si>
    <t>199000002R00</t>
  </si>
  <si>
    <t>Poplatek za skládku horniny 1- 4</t>
  </si>
  <si>
    <t xml:space="preserve">  Poplatek za uložení na skládku:</t>
  </si>
  <si>
    <t xml:space="preserve">  Celková kapacita viz výkaz hloubení rýh:37,534</t>
  </si>
  <si>
    <t>460600001RT3</t>
  </si>
  <si>
    <t>Naložení a odvoz zeminy, odvoz na vzdálenost 5000 m</t>
  </si>
  <si>
    <t xml:space="preserve">  Naložení, složení vykopané zeminy:</t>
  </si>
  <si>
    <t>113108305R00</t>
  </si>
  <si>
    <t>Odstranění asfaltové vrstvy pl.do 50 m2, tl. 5 cm</t>
  </si>
  <si>
    <t xml:space="preserve">  Odstranění povrchu chodníku z důvodu zřízení základu a bezbariérové rampy:</t>
  </si>
  <si>
    <t xml:space="preserve">  Rozměry:(38,3*0,12)+(3,8*0,8)</t>
  </si>
  <si>
    <t>Výpočet:7,636</t>
  </si>
  <si>
    <t>273313611R00</t>
  </si>
  <si>
    <t>Beton základových desek prostý C 16/20</t>
  </si>
  <si>
    <t xml:space="preserve">  ŽB deska po sondě:</t>
  </si>
  <si>
    <t>274321311R00</t>
  </si>
  <si>
    <t>Železobeton základových pasů C 16/20</t>
  </si>
  <si>
    <t xml:space="preserve">  Základ pro sloupy:</t>
  </si>
  <si>
    <t xml:space="preserve">  Rozměry + 10% rezerva:(39,31*1,25*0,7)*1,1</t>
  </si>
  <si>
    <t>Výpočet:37,83588</t>
  </si>
  <si>
    <t>274361721R00</t>
  </si>
  <si>
    <t>Výztuž základových pasů z oceli BSt 500 S</t>
  </si>
  <si>
    <t>t</t>
  </si>
  <si>
    <t xml:space="preserve">  Výztuž pro betonové základové pasy:</t>
  </si>
  <si>
    <t xml:space="preserve">  Viz tabulka výztuže + 10% rezerva:(0,86367*1,1)</t>
  </si>
  <si>
    <t>Výpočet:0,95004</t>
  </si>
  <si>
    <t>332948111R00</t>
  </si>
  <si>
    <t>Montáž sloupů ocelových</t>
  </si>
  <si>
    <t>kus</t>
  </si>
  <si>
    <t xml:space="preserve">  Montáž ocelových sloupů:</t>
  </si>
  <si>
    <t xml:space="preserve">  Počet kusů:11</t>
  </si>
  <si>
    <t>Výpočet:11</t>
  </si>
  <si>
    <t>13411151R</t>
  </si>
  <si>
    <t>Tyč ocelová kruhová jakost S355  D 102 mm/tl. 6 mm, 11523</t>
  </si>
  <si>
    <t>POL3_0</t>
  </si>
  <si>
    <t xml:space="preserve">  Ocelová tyč průřezu kruhu, 102mm, tl.6mm:</t>
  </si>
  <si>
    <t xml:space="preserve">  Rozměry:((((pi*(0,051*0,051)*6)-(pi*(0,045*0,045)*6))*11)*7,85)</t>
  </si>
  <si>
    <t>Výpočet:0,93753</t>
  </si>
  <si>
    <t>767900090RA0</t>
  </si>
  <si>
    <t>Demontáž ocelových konstrukcí</t>
  </si>
  <si>
    <t>kg</t>
  </si>
  <si>
    <t xml:space="preserve">  Demontáž ocelových sloupů:</t>
  </si>
  <si>
    <t xml:space="preserve">  Počet kusů, celková hmotnost:(((pi*0,045*0,045*6)-(pi*0,039*0,039*6))*11)*7850</t>
  </si>
  <si>
    <t>Výpočet:820,3402</t>
  </si>
  <si>
    <t>13318110R</t>
  </si>
  <si>
    <t>Tyč ocelová čtvercová jakost S355  100 mm, tl.3mm, 11523</t>
  </si>
  <si>
    <t xml:space="preserve">  Ocelove tyče, čtvercové (jekl):</t>
  </si>
  <si>
    <t xml:space="preserve">  Rozměry:(((0,1*0,1)-(0,094*0,094))*((36,1*4)+(38,7*2)))*7,85</t>
  </si>
  <si>
    <t>Výpočet:2,02668</t>
  </si>
  <si>
    <t>767165120R00</t>
  </si>
  <si>
    <t xml:space="preserve">Montáž ocelového jeklu </t>
  </si>
  <si>
    <t>m</t>
  </si>
  <si>
    <t xml:space="preserve">  Montáž:</t>
  </si>
  <si>
    <t xml:space="preserve">  Rozměry:(36,1*4)+(38,7*2)</t>
  </si>
  <si>
    <t>Výpočet:221,8</t>
  </si>
  <si>
    <t>589181422R00</t>
  </si>
  <si>
    <t>Kryt sport.ploch,um.trávník,multifunk,například, NOTTS SPORT</t>
  </si>
  <si>
    <t xml:space="preserve">  Popis: - neměnící se vlastnosti povrchu, odolnost vůči poškození, vandalismu a ohni, - celoplošná propustnost, - vlákno: vysoká hustota, nižší náklady na provoz:</t>
  </si>
  <si>
    <t xml:space="preserve">  Zřízená umělého trávníku:</t>
  </si>
  <si>
    <t xml:space="preserve">  Rozměry:((30,2*38,7)+((1,2*38,7)/2))</t>
  </si>
  <si>
    <t>Výpočet:1191,96</t>
  </si>
  <si>
    <t>589181911R00</t>
  </si>
  <si>
    <t>Lajnování sport.ploch vlepením,umělý trávník,š.5cm</t>
  </si>
  <si>
    <t xml:space="preserve">  Lajnování sportovní plochy:</t>
  </si>
  <si>
    <t xml:space="preserve">  Rozměry - odhad:300-600</t>
  </si>
  <si>
    <t>Výpočet:450</t>
  </si>
  <si>
    <t>598- Rpol. 01</t>
  </si>
  <si>
    <t>Odstranění umělého povrchu pro sportovní hřiště</t>
  </si>
  <si>
    <t xml:space="preserve">  Odstranění umělého povrchu:</t>
  </si>
  <si>
    <t>577112114R00</t>
  </si>
  <si>
    <t>Beton asfalt. ACO 11 S modifik. š. do 3 m, tl.5 cm</t>
  </si>
  <si>
    <t xml:space="preserve">  Nový povrch chodníku:</t>
  </si>
  <si>
    <t xml:space="preserve">  Rozměry:(38,3*0,12)</t>
  </si>
  <si>
    <t>Výpočet:4,596</t>
  </si>
  <si>
    <t>624472650R00</t>
  </si>
  <si>
    <t>Oprava vnější beton.konstr.pl.do 1 m2 tl.50 mm</t>
  </si>
  <si>
    <t xml:space="preserve">  Vyspravení obnažené výztuže:</t>
  </si>
  <si>
    <t xml:space="preserve">  Počet kusů:4</t>
  </si>
  <si>
    <t>Výpočet:4</t>
  </si>
  <si>
    <t>60623217R</t>
  </si>
  <si>
    <t>Překližka vodovzdorná smrk tl. 21 mm jak. C/C, 9 vrstev, 2440x1220 mm</t>
  </si>
  <si>
    <t xml:space="preserve">  Překližka vodovzdorná:</t>
  </si>
  <si>
    <t xml:space="preserve">  Náhrada za spodní pletivo, ve výpočtu zahrnuta i spodní dvě pole branky:</t>
  </si>
  <si>
    <t xml:space="preserve">  Rozměry + 10% rezerva:(((38,3*1,8)+(38,7*0,8))*1,1)</t>
  </si>
  <si>
    <t>Výpočet:109,89</t>
  </si>
  <si>
    <t>622471317R00</t>
  </si>
  <si>
    <t>Nátěr nebo nástřik stěn vnějších, složitost 1 - 2</t>
  </si>
  <si>
    <t xml:space="preserve">  Nátěr - tenisová zeď:</t>
  </si>
  <si>
    <t xml:space="preserve">  Rozměry+ 10% rezerva:(((21,7+17,5)*2,8)*1,10)</t>
  </si>
  <si>
    <t>Výpočet:120,736</t>
  </si>
  <si>
    <t>624472101RT2</t>
  </si>
  <si>
    <t>Antikorozní nátěr výztuže, včetně dodávky například Cemix 141 (Cemix)</t>
  </si>
  <si>
    <t xml:space="preserve">  Vyspravení poškození na ŽB steně:</t>
  </si>
  <si>
    <t xml:space="preserve">  - ošetření výztuže proti korozi:</t>
  </si>
  <si>
    <t xml:space="preserve">  - zaspravení míst spojovacím můstkem:</t>
  </si>
  <si>
    <t xml:space="preserve">  - vyspravení betonu jemnozrnou maltou:</t>
  </si>
  <si>
    <t xml:space="preserve">  Odhadem 30-50% z celkové plochy:0,3*227,584</t>
  </si>
  <si>
    <t>Výpočet:68,2752</t>
  </si>
  <si>
    <t>631315511R00</t>
  </si>
  <si>
    <t>Mazanina betonová tl. 12 - 24 cm C 12/15</t>
  </si>
  <si>
    <t xml:space="preserve">  Zřízení betonové rampy, tl. 100 - 150mm:</t>
  </si>
  <si>
    <t xml:space="preserve">  Rozměry:0,15</t>
  </si>
  <si>
    <t>Výpočet:0,15</t>
  </si>
  <si>
    <t>917732111RT8</t>
  </si>
  <si>
    <t>Osazení ležat. obrub. bet. bez opěr,lože z C 12/15, včetně obrubníku 100/15/30</t>
  </si>
  <si>
    <t xml:space="preserve">  Osazení vč. dodávky bet. obrubníku:</t>
  </si>
  <si>
    <t xml:space="preserve">  Rozměry + 5% rezerva:((7,3+6,2+1,0+2,3+3,65+1,35)*1,05)</t>
  </si>
  <si>
    <t>Výpočet:22,89</t>
  </si>
  <si>
    <t>944944011R00</t>
  </si>
  <si>
    <t>Montáž ochranné sítě z umělých vláken</t>
  </si>
  <si>
    <t xml:space="preserve">  Montáž ochranné sítě:</t>
  </si>
  <si>
    <t xml:space="preserve">  Rozměry:(((38,3*4,2)+(38,7*5,2))*1,05)</t>
  </si>
  <si>
    <t>Výpočet:380,205</t>
  </si>
  <si>
    <t>709213371R</t>
  </si>
  <si>
    <t>Síťovina ochranná, PA 1,2mm, oko 5cm</t>
  </si>
  <si>
    <t xml:space="preserve">  Ochranná sít upevněná na sloupy:</t>
  </si>
  <si>
    <t xml:space="preserve">  Rozměry+ 5% rezerva:(((38,3*4,2)+(38,7*5,2))*1,05)</t>
  </si>
  <si>
    <t>945R.pol. 1</t>
  </si>
  <si>
    <t>Nůžková pracovní plošina, pojízdná, akumulátorová, (pronájem)</t>
  </si>
  <si>
    <t>hod</t>
  </si>
  <si>
    <t xml:space="preserve">  Pronájem plošiny pro výškové práce:</t>
  </si>
  <si>
    <t xml:space="preserve">  - max. výška 6,1m, - min. výška 0,97m:</t>
  </si>
  <si>
    <t xml:space="preserve">  - max. pracovní výška 8,1m:</t>
  </si>
  <si>
    <t xml:space="preserve">  Odhad prací na 1 týden s pomocí plošiny:24*7</t>
  </si>
  <si>
    <t>Výpočet:168</t>
  </si>
  <si>
    <t>961044111R00</t>
  </si>
  <si>
    <t>Bourání základů z betonu prostého</t>
  </si>
  <si>
    <t xml:space="preserve">  Odstranění desky pro zhotovení základového pasu:</t>
  </si>
  <si>
    <t xml:space="preserve">  Rozměry:(38,3*0,58*0,3)</t>
  </si>
  <si>
    <t>Výpočet:6,6642</t>
  </si>
  <si>
    <t>979990104R00</t>
  </si>
  <si>
    <t>Poplatek za skládku suti - beton nad 30x30 cm</t>
  </si>
  <si>
    <t xml:space="preserve">  Staré betonové obrubníky:</t>
  </si>
  <si>
    <t xml:space="preserve">  Celková hmotnost:5,21823+13,3284</t>
  </si>
  <si>
    <t>Výpočet:18,54663</t>
  </si>
  <si>
    <t>979082111R00</t>
  </si>
  <si>
    <t>Vnitrostaveništní doprava suti do 10 m</t>
  </si>
  <si>
    <t xml:space="preserve">  Vnitrostaveništní doprava suti:</t>
  </si>
  <si>
    <t xml:space="preserve">  Celková hmotnost:5,21823+13,32840+0,83996</t>
  </si>
  <si>
    <t>Výpočet:19,38659</t>
  </si>
  <si>
    <t>979082121R00</t>
  </si>
  <si>
    <t>Příplatek k vnitrost. dopravě suti za dalších 5 m</t>
  </si>
  <si>
    <t xml:space="preserve">  Příplatek:</t>
  </si>
  <si>
    <t xml:space="preserve">  Odhadovaná celková vzdálenost, 75-100m:</t>
  </si>
  <si>
    <t xml:space="preserve">  Koeficient 25:25*19,38659</t>
  </si>
  <si>
    <t>Výpočet:484,66475</t>
  </si>
  <si>
    <t>979081111R00</t>
  </si>
  <si>
    <t>Odvoz suti a vybour. hmot na skládku do 1 km</t>
  </si>
  <si>
    <t xml:space="preserve">  Odvoz na skládku:</t>
  </si>
  <si>
    <t xml:space="preserve">  Celková hmotnost:19,38659</t>
  </si>
  <si>
    <t>979081121R00</t>
  </si>
  <si>
    <t>Příplatek k odvozu za každý další 1 km</t>
  </si>
  <si>
    <t xml:space="preserve">  Odhad vzdálenosti na skládku 10km:</t>
  </si>
  <si>
    <t xml:space="preserve">  koeficient 9:9*19,38659</t>
  </si>
  <si>
    <t>Výpočet:174,47931</t>
  </si>
  <si>
    <t>979951151R00</t>
  </si>
  <si>
    <t>Výkup kovů - nerez nemagnetická</t>
  </si>
  <si>
    <t xml:space="preserve">  Výkup ocelových sloupů:</t>
  </si>
  <si>
    <t xml:space="preserve">  Hmotnost:((((pi*(0,051*0,051)*6)-(pi*(0,045*0,045)*6))*11)*7,85)</t>
  </si>
  <si>
    <t>979990113R00</t>
  </si>
  <si>
    <t>Poplatek za skládku suti-obal.kam-asfalt nad 30x30</t>
  </si>
  <si>
    <t xml:space="preserve">  Suť z asfaltového chodníku:</t>
  </si>
  <si>
    <t>Výpočet:0,83996</t>
  </si>
  <si>
    <t>998227111R00</t>
  </si>
  <si>
    <t>Přesun hmot,umělé sportovní povrchy,kryt z dílců</t>
  </si>
  <si>
    <t xml:space="preserve">  Přesun všech hmot:97,01074+60,43960+5,56862</t>
  </si>
  <si>
    <t>Celkem:163,01896</t>
  </si>
  <si>
    <t>711141559RZ4</t>
  </si>
  <si>
    <t>Izolace proti vlhk. vodorovná pásy přitavením, , například: 2 vrstvy - včetně dodávky Sklobit G</t>
  </si>
  <si>
    <t xml:space="preserve">  Izolace proti vlhkosti:</t>
  </si>
  <si>
    <t xml:space="preserve">  Rozměry + přesah 15cm:(2+0,15*2)*(1+0,15*2)</t>
  </si>
  <si>
    <t>Výpočet:2,99</t>
  </si>
  <si>
    <t>998711101R00</t>
  </si>
  <si>
    <t>Přesun hmot pro izolace proti vodě, výšky do 6 m</t>
  </si>
  <si>
    <t>Hmotnost Celkem:0,0334</t>
  </si>
  <si>
    <t>762145103R00</t>
  </si>
  <si>
    <t>Montáž překližek</t>
  </si>
  <si>
    <t xml:space="preserve">  Montáž překližek na sloupy:</t>
  </si>
  <si>
    <t xml:space="preserve">  Rozměry:((38,3*1,8+38,7*0,8)*1,1)</t>
  </si>
  <si>
    <t>998762102R00</t>
  </si>
  <si>
    <t>Přesun hmot pro tesařské konstrukce, výšky do 12 m</t>
  </si>
  <si>
    <t>Hmotnost celkem:0,0011</t>
  </si>
  <si>
    <t>767911822R00</t>
  </si>
  <si>
    <t>Demontáž drátěného pletiva výšky do 2,4 m</t>
  </si>
  <si>
    <t xml:space="preserve">  Demontáž stávajícího pletiva:</t>
  </si>
  <si>
    <t xml:space="preserve">  Rozměry - horní pole branky:(0,85*2)</t>
  </si>
  <si>
    <t xml:space="preserve">  Rozměry - plot:(2,3+1,35)</t>
  </si>
  <si>
    <t xml:space="preserve">  Rozměry - branka:3,65</t>
  </si>
  <si>
    <t>Výpočet:9</t>
  </si>
  <si>
    <t>767911130RT1</t>
  </si>
  <si>
    <t>Montáž oplocení z pletiva v.do 2,4 m,napínací drát, vč. dodávky pletiva, napínacího drátu a napínáku</t>
  </si>
  <si>
    <t xml:space="preserve">  Montáž oplocení:</t>
  </si>
  <si>
    <t xml:space="preserve">  Rozměry:(1,35+2,3+3,65)+(0,85*2)</t>
  </si>
  <si>
    <t>31478201R</t>
  </si>
  <si>
    <t>Drát napínací POZ pr.drátu 3,15 mm</t>
  </si>
  <si>
    <t xml:space="preserve">  Napínací drát:</t>
  </si>
  <si>
    <t xml:space="preserve">  pro opravu oplocení nad tenisovými stěnami:</t>
  </si>
  <si>
    <t xml:space="preserve">  Rozměry:(17,5+21,7)</t>
  </si>
  <si>
    <t>Výpočet:39,2</t>
  </si>
  <si>
    <t>767911120R00</t>
  </si>
  <si>
    <t>Montáž oplocení z pletiva v.do 1,6 m,napínací drát</t>
  </si>
  <si>
    <t xml:space="preserve">  Oprava provedení:</t>
  </si>
  <si>
    <t xml:space="preserve">  Nad tenisovými stěnami:</t>
  </si>
  <si>
    <t>998767101R00</t>
  </si>
  <si>
    <t>Přesun hmot pro zámečnické konstr., výšky do 6 m</t>
  </si>
  <si>
    <t>Přesun hmot:0,01332</t>
  </si>
  <si>
    <t>783801812R00</t>
  </si>
  <si>
    <t>Odstranění nátěrů z omítek stěn</t>
  </si>
  <si>
    <t xml:space="preserve">  Odstranění nátěrů z tenisových zdí:</t>
  </si>
  <si>
    <t xml:space="preserve">  Rozměry:(((21,7*2+0,16*2)*2,8)+(0,16*21,7))+(((17,5*2+0,16*2)*2,8)+(0,16*17,5))</t>
  </si>
  <si>
    <t>Výpočet:227,584</t>
  </si>
  <si>
    <t>783122510R00</t>
  </si>
  <si>
    <t>Nátěr syntetický OK "A" 2x + 1x email</t>
  </si>
  <si>
    <t xml:space="preserve">  Nátěr kovových kcí:</t>
  </si>
  <si>
    <t xml:space="preserve">  Nátěr stávajících kcí (koše, místo pro rozhodčího):(((0,1*2)*8)*4)+(2*pi*0,05*2)</t>
  </si>
  <si>
    <t xml:space="preserve">  Rozměry + 15% rezerva:(((((pi*0,051*0,051)*2)+(2*pi*0,051*6))*21)*1,15)</t>
  </si>
  <si>
    <t>Výpočet:53,8551</t>
  </si>
  <si>
    <t>783824120R00</t>
  </si>
  <si>
    <t xml:space="preserve">Nátěr syntetický betonových povrchů 1x </t>
  </si>
  <si>
    <t xml:space="preserve">  Nátěr syntetický "Ferrogard":</t>
  </si>
  <si>
    <t>005121010R</t>
  </si>
  <si>
    <t>Vybudování zařízení staveniště</t>
  </si>
  <si>
    <t>Soubor</t>
  </si>
  <si>
    <t>005111021R</t>
  </si>
  <si>
    <t>Zajištění energií</t>
  </si>
  <si>
    <t>005111022R</t>
  </si>
  <si>
    <t>Zajištění staveniště (oplocení, zákazy vstupu, atd.)</t>
  </si>
  <si>
    <t>005111023R</t>
  </si>
  <si>
    <t>Zázemí stavby (buňky, hygienické zařízení, atd.)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</si>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</sst>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72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 t="s">
        <v>52</v>
      </c>
      <c r="J5" s="11"/>
    </row>
    <row r="6" spans="1:15" ht="15.75" customHeight="1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 t="s">
        <v>53</v>
      </c>
      <c r="J6" s="11"/>
    </row>
    <row r="7" spans="1:15" ht="15.75" customHeight="1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 t="s">
        <v>46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>
      <c r="A12" s="4"/>
      <c r="B12" s="41"/>
      <c r="C12" s="26"/>
      <c r="D12" s="125" t="s">
        <v>54</v>
      </c>
      <c r="E12" s="125"/>
      <c r="F12" s="125"/>
      <c r="G12" s="125"/>
      <c r="H12" s="28" t="s">
        <v>34</v>
      </c>
      <c r="I12" s="128"/>
      <c r="J12" s="11"/>
    </row>
    <row r="13" spans="1:15" ht="15.75" customHeight="1">
      <c r="A13" s="4"/>
      <c r="B13" s="42"/>
      <c r="C13" s="127" t="s">
        <v>51</v>
      </c>
      <c r="D13" s="126" t="s">
        <v>55</v>
      </c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SUMIF(F47:F62,A16,I47:I62)+SUMIF(F47:F62,"PSU",I47:I62)</f>
        <v>0</v>
      </c>
      <c r="J16" s="93"/>
    </row>
    <row r="17" spans="1:10" ht="23.25" customHeight="1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SUMIF(F47:F62,A17,I47:I62)</f>
        <v>0</v>
      </c>
      <c r="J17" s="93"/>
    </row>
    <row r="18" spans="1:10" ht="23.25" customHeight="1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SUMIF(F47:F62,A18,I47:I62)</f>
        <v>0</v>
      </c>
      <c r="J18" s="93"/>
    </row>
    <row r="19" spans="1:10" ht="23.25" customHeight="1">
      <c r="A19" s="193" t="s">
        <v>92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SUMIF(F47:F62,A19,I47:I62)</f>
        <v>0</v>
      </c>
      <c r="J19" s="93"/>
    </row>
    <row r="20" spans="1:10" ht="23.25" customHeight="1">
      <c r="A20" s="193" t="s">
        <v>93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SUMIF(F47:F62,A20,I47:I62)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43305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>
      <c r="A39" s="131">
        <v>0</v>
      </c>
      <c r="B39" s="137" t="s">
        <v>57</v>
      </c>
      <c r="C39" s="138" t="s">
        <v>47</v>
      </c>
      <c r="D39" s="139"/>
      <c r="E39" s="139"/>
      <c r="F39" s="147">
        <f>'Rozpočet Pol'!AC327</f>
        <v>0</v>
      </c>
      <c r="G39" s="148">
        <f>'Rozpočet Pol'!AD327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58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>
      <c r="B44" s="161" t="s">
        <v>60</v>
      </c>
    </row>
    <row r="46" spans="1:10" ht="25.5" customHeight="1">
      <c r="A46" s="162"/>
      <c r="B46" s="168" t="s">
        <v>16</v>
      </c>
      <c r="C46" s="168" t="s">
        <v>5</v>
      </c>
      <c r="D46" s="169"/>
      <c r="E46" s="169"/>
      <c r="F46" s="172" t="s">
        <v>61</v>
      </c>
      <c r="G46" s="172"/>
      <c r="H46" s="172"/>
      <c r="I46" s="173" t="s">
        <v>28</v>
      </c>
      <c r="J46" s="173"/>
    </row>
    <row r="47" spans="1:10" ht="25.5" customHeight="1">
      <c r="A47" s="163"/>
      <c r="B47" s="174" t="s">
        <v>62</v>
      </c>
      <c r="C47" s="175" t="s">
        <v>63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>
      <c r="A48" s="163"/>
      <c r="B48" s="166" t="s">
        <v>64</v>
      </c>
      <c r="C48" s="165" t="s">
        <v>65</v>
      </c>
      <c r="D48" s="167"/>
      <c r="E48" s="167"/>
      <c r="F48" s="183" t="s">
        <v>23</v>
      </c>
      <c r="G48" s="184"/>
      <c r="H48" s="184"/>
      <c r="I48" s="185">
        <f>'Rozpočet Pol'!G51</f>
        <v>0</v>
      </c>
      <c r="J48" s="185"/>
    </row>
    <row r="49" spans="1:10" ht="25.5" customHeight="1">
      <c r="A49" s="163"/>
      <c r="B49" s="166" t="s">
        <v>66</v>
      </c>
      <c r="C49" s="165" t="s">
        <v>67</v>
      </c>
      <c r="D49" s="167"/>
      <c r="E49" s="167"/>
      <c r="F49" s="183" t="s">
        <v>23</v>
      </c>
      <c r="G49" s="184"/>
      <c r="H49" s="184"/>
      <c r="I49" s="185">
        <f>'Rozpočet Pol'!G70</f>
        <v>0</v>
      </c>
      <c r="J49" s="185"/>
    </row>
    <row r="50" spans="1:10" ht="25.5" customHeight="1">
      <c r="A50" s="163"/>
      <c r="B50" s="166" t="s">
        <v>68</v>
      </c>
      <c r="C50" s="165" t="s">
        <v>69</v>
      </c>
      <c r="D50" s="167"/>
      <c r="E50" s="167"/>
      <c r="F50" s="183" t="s">
        <v>23</v>
      </c>
      <c r="G50" s="184"/>
      <c r="H50" s="184"/>
      <c r="I50" s="185">
        <f>'Rozpočet Pol'!G101</f>
        <v>0</v>
      </c>
      <c r="J50" s="185"/>
    </row>
    <row r="51" spans="1:10" ht="25.5" customHeight="1">
      <c r="A51" s="163"/>
      <c r="B51" s="166" t="s">
        <v>70</v>
      </c>
      <c r="C51" s="165" t="s">
        <v>71</v>
      </c>
      <c r="D51" s="167"/>
      <c r="E51" s="167"/>
      <c r="F51" s="183" t="s">
        <v>23</v>
      </c>
      <c r="G51" s="184"/>
      <c r="H51" s="184"/>
      <c r="I51" s="185">
        <f>'Rozpočet Pol'!G127</f>
        <v>0</v>
      </c>
      <c r="J51" s="185"/>
    </row>
    <row r="52" spans="1:10" ht="25.5" customHeight="1">
      <c r="A52" s="163"/>
      <c r="B52" s="166" t="s">
        <v>72</v>
      </c>
      <c r="C52" s="165" t="s">
        <v>73</v>
      </c>
      <c r="D52" s="167"/>
      <c r="E52" s="167"/>
      <c r="F52" s="183" t="s">
        <v>23</v>
      </c>
      <c r="G52" s="184"/>
      <c r="H52" s="184"/>
      <c r="I52" s="185">
        <f>'Rozpočet Pol'!G156</f>
        <v>0</v>
      </c>
      <c r="J52" s="185"/>
    </row>
    <row r="53" spans="1:10" ht="25.5" customHeight="1">
      <c r="A53" s="163"/>
      <c r="B53" s="166" t="s">
        <v>74</v>
      </c>
      <c r="C53" s="165" t="s">
        <v>75</v>
      </c>
      <c r="D53" s="167"/>
      <c r="E53" s="167"/>
      <c r="F53" s="183" t="s">
        <v>23</v>
      </c>
      <c r="G53" s="184"/>
      <c r="H53" s="184"/>
      <c r="I53" s="185">
        <f>'Rozpočet Pol'!G163</f>
        <v>0</v>
      </c>
      <c r="J53" s="185"/>
    </row>
    <row r="54" spans="1:10" ht="25.5" customHeight="1">
      <c r="A54" s="163"/>
      <c r="B54" s="166" t="s">
        <v>76</v>
      </c>
      <c r="C54" s="165" t="s">
        <v>77</v>
      </c>
      <c r="D54" s="167"/>
      <c r="E54" s="167"/>
      <c r="F54" s="183" t="s">
        <v>23</v>
      </c>
      <c r="G54" s="184"/>
      <c r="H54" s="184"/>
      <c r="I54" s="185">
        <f>'Rozpočet Pol'!G170</f>
        <v>0</v>
      </c>
      <c r="J54" s="185"/>
    </row>
    <row r="55" spans="1:10" ht="25.5" customHeight="1">
      <c r="A55" s="163"/>
      <c r="B55" s="166" t="s">
        <v>78</v>
      </c>
      <c r="C55" s="165" t="s">
        <v>79</v>
      </c>
      <c r="D55" s="167"/>
      <c r="E55" s="167"/>
      <c r="F55" s="183" t="s">
        <v>23</v>
      </c>
      <c r="G55" s="184"/>
      <c r="H55" s="184"/>
      <c r="I55" s="185">
        <f>'Rozpočet Pol'!G191</f>
        <v>0</v>
      </c>
      <c r="J55" s="185"/>
    </row>
    <row r="56" spans="1:10" ht="25.5" customHeight="1">
      <c r="A56" s="163"/>
      <c r="B56" s="166" t="s">
        <v>80</v>
      </c>
      <c r="C56" s="165" t="s">
        <v>81</v>
      </c>
      <c r="D56" s="167"/>
      <c r="E56" s="167"/>
      <c r="F56" s="183" t="s">
        <v>23</v>
      </c>
      <c r="G56" s="184"/>
      <c r="H56" s="184"/>
      <c r="I56" s="185">
        <f>'Rozpočet Pol'!G198</f>
        <v>0</v>
      </c>
      <c r="J56" s="185"/>
    </row>
    <row r="57" spans="1:10" ht="25.5" customHeight="1">
      <c r="A57" s="163"/>
      <c r="B57" s="166" t="s">
        <v>82</v>
      </c>
      <c r="C57" s="165" t="s">
        <v>83</v>
      </c>
      <c r="D57" s="167"/>
      <c r="E57" s="167"/>
      <c r="F57" s="183" t="s">
        <v>23</v>
      </c>
      <c r="G57" s="184"/>
      <c r="H57" s="184"/>
      <c r="I57" s="185">
        <f>'Rozpočet Pol'!G242</f>
        <v>0</v>
      </c>
      <c r="J57" s="185"/>
    </row>
    <row r="58" spans="1:10" ht="25.5" customHeight="1">
      <c r="A58" s="163"/>
      <c r="B58" s="166" t="s">
        <v>84</v>
      </c>
      <c r="C58" s="165" t="s">
        <v>85</v>
      </c>
      <c r="D58" s="167"/>
      <c r="E58" s="167"/>
      <c r="F58" s="183" t="s">
        <v>24</v>
      </c>
      <c r="G58" s="184"/>
      <c r="H58" s="184"/>
      <c r="I58" s="185">
        <f>'Rozpočet Pol'!G248</f>
        <v>0</v>
      </c>
      <c r="J58" s="185"/>
    </row>
    <row r="59" spans="1:10" ht="25.5" customHeight="1">
      <c r="A59" s="163"/>
      <c r="B59" s="166" t="s">
        <v>86</v>
      </c>
      <c r="C59" s="165" t="s">
        <v>87</v>
      </c>
      <c r="D59" s="167"/>
      <c r="E59" s="167"/>
      <c r="F59" s="183" t="s">
        <v>24</v>
      </c>
      <c r="G59" s="184"/>
      <c r="H59" s="184"/>
      <c r="I59" s="185">
        <f>'Rozpočet Pol'!G257</f>
        <v>0</v>
      </c>
      <c r="J59" s="185"/>
    </row>
    <row r="60" spans="1:10" ht="25.5" customHeight="1">
      <c r="A60" s="163"/>
      <c r="B60" s="166" t="s">
        <v>88</v>
      </c>
      <c r="C60" s="165" t="s">
        <v>89</v>
      </c>
      <c r="D60" s="167"/>
      <c r="E60" s="167"/>
      <c r="F60" s="183" t="s">
        <v>24</v>
      </c>
      <c r="G60" s="184"/>
      <c r="H60" s="184"/>
      <c r="I60" s="185">
        <f>'Rozpočet Pol'!G266</f>
        <v>0</v>
      </c>
      <c r="J60" s="185"/>
    </row>
    <row r="61" spans="1:10" ht="25.5" customHeight="1">
      <c r="A61" s="163"/>
      <c r="B61" s="166" t="s">
        <v>90</v>
      </c>
      <c r="C61" s="165" t="s">
        <v>91</v>
      </c>
      <c r="D61" s="167"/>
      <c r="E61" s="167"/>
      <c r="F61" s="183" t="s">
        <v>24</v>
      </c>
      <c r="G61" s="184"/>
      <c r="H61" s="184"/>
      <c r="I61" s="185">
        <f>'Rozpočet Pol'!G297</f>
        <v>0</v>
      </c>
      <c r="J61" s="185"/>
    </row>
    <row r="62" spans="1:10" ht="25.5" customHeight="1">
      <c r="A62" s="163"/>
      <c r="B62" s="177" t="s">
        <v>92</v>
      </c>
      <c r="C62" s="178" t="s">
        <v>26</v>
      </c>
      <c r="D62" s="179"/>
      <c r="E62" s="179"/>
      <c r="F62" s="186" t="s">
        <v>92</v>
      </c>
      <c r="G62" s="187"/>
      <c r="H62" s="187"/>
      <c r="I62" s="188">
        <f>'Rozpočet Pol'!G317</f>
        <v>0</v>
      </c>
      <c r="J62" s="188"/>
    </row>
    <row r="63" spans="1:10" ht="25.5" customHeight="1">
      <c r="A63" s="164"/>
      <c r="B63" s="170" t="s">
        <v>1</v>
      </c>
      <c r="C63" s="170"/>
      <c r="D63" s="171"/>
      <c r="E63" s="171"/>
      <c r="F63" s="189"/>
      <c r="G63" s="190"/>
      <c r="H63" s="190"/>
      <c r="I63" s="191">
        <f>SUM(I47:I62)</f>
        <v>0</v>
      </c>
      <c r="J63" s="191"/>
    </row>
    <row r="64" spans="1:10">
      <c r="F64" s="192"/>
      <c r="G64" s="130"/>
      <c r="H64" s="192"/>
      <c r="I64" s="130"/>
      <c r="J64" s="130"/>
    </row>
    <row r="65" spans="6:10">
      <c r="F65" s="192"/>
      <c r="G65" s="130"/>
      <c r="H65" s="192"/>
      <c r="I65" s="130"/>
      <c r="J65" s="130"/>
    </row>
    <row r="66" spans="6:10">
      <c r="F66" s="192"/>
      <c r="G66" s="130"/>
      <c r="H66" s="192"/>
      <c r="I66" s="130"/>
      <c r="J66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I61:J61"/>
    <mergeCell ref="C61:E61"/>
    <mergeCell ref="I62:J62"/>
    <mergeCell ref="C62:E62"/>
    <mergeCell ref="I63:J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337"/>
  <sheetViews>
    <sheetView tabSelected="1"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195" t="s">
        <v>6</v>
      </c>
      <c r="B1" s="195"/>
      <c r="C1" s="195"/>
      <c r="D1" s="195"/>
      <c r="E1" s="195"/>
      <c r="F1" s="195"/>
      <c r="G1" s="195"/>
      <c r="AE1" t="s">
        <v>95</v>
      </c>
    </row>
    <row r="2" spans="1:60" ht="24.95" customHeight="1">
      <c r="A2" s="202" t="s">
        <v>94</v>
      </c>
      <c r="B2" s="196"/>
      <c r="C2" s="197" t="s">
        <v>47</v>
      </c>
      <c r="D2" s="198"/>
      <c r="E2" s="198"/>
      <c r="F2" s="198"/>
      <c r="G2" s="204"/>
      <c r="AE2" t="s">
        <v>96</v>
      </c>
    </row>
    <row r="3" spans="1:60" ht="24.95" customHeight="1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97</v>
      </c>
    </row>
    <row r="4" spans="1:60" ht="24.95" hidden="1" customHeight="1">
      <c r="A4" s="203" t="s">
        <v>8</v>
      </c>
      <c r="B4" s="201"/>
      <c r="C4" s="199"/>
      <c r="D4" s="200"/>
      <c r="E4" s="200"/>
      <c r="F4" s="200"/>
      <c r="G4" s="205"/>
      <c r="AE4" t="s">
        <v>98</v>
      </c>
    </row>
    <row r="5" spans="1:60" hidden="1">
      <c r="A5" s="206" t="s">
        <v>99</v>
      </c>
      <c r="B5" s="207"/>
      <c r="C5" s="208"/>
      <c r="D5" s="209"/>
      <c r="E5" s="209"/>
      <c r="F5" s="209"/>
      <c r="G5" s="210"/>
      <c r="AE5" t="s">
        <v>100</v>
      </c>
    </row>
    <row r="7" spans="1:60" ht="38.25">
      <c r="A7" s="215" t="s">
        <v>101</v>
      </c>
      <c r="B7" s="216" t="s">
        <v>102</v>
      </c>
      <c r="C7" s="216" t="s">
        <v>103</v>
      </c>
      <c r="D7" s="215" t="s">
        <v>104</v>
      </c>
      <c r="E7" s="215" t="s">
        <v>105</v>
      </c>
      <c r="F7" s="211" t="s">
        <v>106</v>
      </c>
      <c r="G7" s="236" t="s">
        <v>28</v>
      </c>
      <c r="H7" s="237" t="s">
        <v>29</v>
      </c>
      <c r="I7" s="237" t="s">
        <v>107</v>
      </c>
      <c r="J7" s="237" t="s">
        <v>30</v>
      </c>
      <c r="K7" s="237" t="s">
        <v>108</v>
      </c>
      <c r="L7" s="237" t="s">
        <v>109</v>
      </c>
      <c r="M7" s="237" t="s">
        <v>110</v>
      </c>
      <c r="N7" s="237" t="s">
        <v>111</v>
      </c>
      <c r="O7" s="237" t="s">
        <v>112</v>
      </c>
      <c r="P7" s="237" t="s">
        <v>113</v>
      </c>
      <c r="Q7" s="237" t="s">
        <v>114</v>
      </c>
      <c r="R7" s="237" t="s">
        <v>115</v>
      </c>
      <c r="S7" s="237" t="s">
        <v>116</v>
      </c>
      <c r="T7" s="237" t="s">
        <v>117</v>
      </c>
      <c r="U7" s="218" t="s">
        <v>118</v>
      </c>
    </row>
    <row r="8" spans="1:60">
      <c r="A8" s="238" t="s">
        <v>119</v>
      </c>
      <c r="B8" s="239" t="s">
        <v>62</v>
      </c>
      <c r="C8" s="240" t="s">
        <v>63</v>
      </c>
      <c r="D8" s="241"/>
      <c r="E8" s="242"/>
      <c r="F8" s="243"/>
      <c r="G8" s="243">
        <f>SUMIF(AE9:AE50,"&lt;&gt;NOR",G9:G50)</f>
        <v>0</v>
      </c>
      <c r="H8" s="243"/>
      <c r="I8" s="243">
        <f>SUM(I9:I50)</f>
        <v>0</v>
      </c>
      <c r="J8" s="243"/>
      <c r="K8" s="243">
        <f>SUM(K9:K50)</f>
        <v>0</v>
      </c>
      <c r="L8" s="243"/>
      <c r="M8" s="243">
        <f>SUM(M9:M50)</f>
        <v>0</v>
      </c>
      <c r="N8" s="217"/>
      <c r="O8" s="217">
        <f>SUM(O9:O50)</f>
        <v>0</v>
      </c>
      <c r="P8" s="217"/>
      <c r="Q8" s="217">
        <f>SUM(Q9:Q50)</f>
        <v>5.6359600000000007</v>
      </c>
      <c r="R8" s="217"/>
      <c r="S8" s="217"/>
      <c r="T8" s="238"/>
      <c r="U8" s="217">
        <f>SUM(U9:U50)</f>
        <v>51.540000000000006</v>
      </c>
      <c r="AE8" t="s">
        <v>120</v>
      </c>
    </row>
    <row r="9" spans="1:60" outlineLevel="1">
      <c r="A9" s="213">
        <v>1</v>
      </c>
      <c r="B9" s="219" t="s">
        <v>121</v>
      </c>
      <c r="C9" s="265" t="s">
        <v>122</v>
      </c>
      <c r="D9" s="221" t="s">
        <v>123</v>
      </c>
      <c r="E9" s="229">
        <v>21.8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2">
        <v>0</v>
      </c>
      <c r="O9" s="222">
        <f>ROUND(E9*N9,5)</f>
        <v>0</v>
      </c>
      <c r="P9" s="222">
        <v>0.22</v>
      </c>
      <c r="Q9" s="222">
        <f>ROUND(E9*P9,5)</f>
        <v>4.7960000000000003</v>
      </c>
      <c r="R9" s="222"/>
      <c r="S9" s="222"/>
      <c r="T9" s="223">
        <v>0.44572000000000001</v>
      </c>
      <c r="U9" s="222">
        <f>ROUND(E9*T9,2)</f>
        <v>9.7200000000000006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124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>
      <c r="A10" s="213"/>
      <c r="B10" s="219"/>
      <c r="C10" s="266" t="s">
        <v>125</v>
      </c>
      <c r="D10" s="224"/>
      <c r="E10" s="230"/>
      <c r="F10" s="234"/>
      <c r="G10" s="234"/>
      <c r="H10" s="234"/>
      <c r="I10" s="234"/>
      <c r="J10" s="234"/>
      <c r="K10" s="234"/>
      <c r="L10" s="234"/>
      <c r="M10" s="234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126</v>
      </c>
      <c r="AF10" s="212">
        <v>2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>
      <c r="A11" s="213"/>
      <c r="B11" s="219"/>
      <c r="C11" s="267" t="s">
        <v>127</v>
      </c>
      <c r="D11" s="224"/>
      <c r="E11" s="230"/>
      <c r="F11" s="234"/>
      <c r="G11" s="234"/>
      <c r="H11" s="234"/>
      <c r="I11" s="234"/>
      <c r="J11" s="234"/>
      <c r="K11" s="234"/>
      <c r="L11" s="234"/>
      <c r="M11" s="234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126</v>
      </c>
      <c r="AF11" s="212">
        <v>2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13"/>
      <c r="B12" s="219"/>
      <c r="C12" s="267" t="s">
        <v>128</v>
      </c>
      <c r="D12" s="224"/>
      <c r="E12" s="230">
        <v>21.8</v>
      </c>
      <c r="F12" s="234"/>
      <c r="G12" s="234"/>
      <c r="H12" s="234"/>
      <c r="I12" s="234"/>
      <c r="J12" s="234"/>
      <c r="K12" s="234"/>
      <c r="L12" s="234"/>
      <c r="M12" s="234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126</v>
      </c>
      <c r="AF12" s="212">
        <v>2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13"/>
      <c r="B13" s="219"/>
      <c r="C13" s="266" t="s">
        <v>129</v>
      </c>
      <c r="D13" s="224"/>
      <c r="E13" s="230"/>
      <c r="F13" s="234"/>
      <c r="G13" s="234"/>
      <c r="H13" s="234"/>
      <c r="I13" s="234"/>
      <c r="J13" s="234"/>
      <c r="K13" s="234"/>
      <c r="L13" s="234"/>
      <c r="M13" s="234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126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13"/>
      <c r="B14" s="219"/>
      <c r="C14" s="268" t="s">
        <v>130</v>
      </c>
      <c r="D14" s="225"/>
      <c r="E14" s="231">
        <v>21.8</v>
      </c>
      <c r="F14" s="234"/>
      <c r="G14" s="234"/>
      <c r="H14" s="234"/>
      <c r="I14" s="234"/>
      <c r="J14" s="234"/>
      <c r="K14" s="234"/>
      <c r="L14" s="234"/>
      <c r="M14" s="234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126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13">
        <v>2</v>
      </c>
      <c r="B15" s="219" t="s">
        <v>131</v>
      </c>
      <c r="C15" s="265" t="s">
        <v>132</v>
      </c>
      <c r="D15" s="221" t="s">
        <v>133</v>
      </c>
      <c r="E15" s="229">
        <v>0.2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1.1499999999999999</v>
      </c>
      <c r="U15" s="222">
        <f>ROUND(E15*T15,2)</f>
        <v>0.23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134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>
      <c r="A16" s="213"/>
      <c r="B16" s="219"/>
      <c r="C16" s="266" t="s">
        <v>125</v>
      </c>
      <c r="D16" s="224"/>
      <c r="E16" s="230"/>
      <c r="F16" s="234"/>
      <c r="G16" s="234"/>
      <c r="H16" s="234"/>
      <c r="I16" s="234"/>
      <c r="J16" s="234"/>
      <c r="K16" s="234"/>
      <c r="L16" s="234"/>
      <c r="M16" s="234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126</v>
      </c>
      <c r="AF16" s="212">
        <v>2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3"/>
      <c r="B17" s="219"/>
      <c r="C17" s="267" t="s">
        <v>135</v>
      </c>
      <c r="D17" s="224"/>
      <c r="E17" s="230"/>
      <c r="F17" s="234"/>
      <c r="G17" s="234"/>
      <c r="H17" s="234"/>
      <c r="I17" s="234"/>
      <c r="J17" s="234"/>
      <c r="K17" s="234"/>
      <c r="L17" s="234"/>
      <c r="M17" s="234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126</v>
      </c>
      <c r="AF17" s="212">
        <v>2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3"/>
      <c r="B18" s="219"/>
      <c r="C18" s="267" t="s">
        <v>136</v>
      </c>
      <c r="D18" s="224"/>
      <c r="E18" s="230">
        <v>0.2</v>
      </c>
      <c r="F18" s="234"/>
      <c r="G18" s="234"/>
      <c r="H18" s="234"/>
      <c r="I18" s="234"/>
      <c r="J18" s="234"/>
      <c r="K18" s="234"/>
      <c r="L18" s="234"/>
      <c r="M18" s="234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126</v>
      </c>
      <c r="AF18" s="212">
        <v>2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13"/>
      <c r="B19" s="219"/>
      <c r="C19" s="266" t="s">
        <v>129</v>
      </c>
      <c r="D19" s="224"/>
      <c r="E19" s="230"/>
      <c r="F19" s="234"/>
      <c r="G19" s="234"/>
      <c r="H19" s="234"/>
      <c r="I19" s="234"/>
      <c r="J19" s="234"/>
      <c r="K19" s="234"/>
      <c r="L19" s="234"/>
      <c r="M19" s="234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126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13"/>
      <c r="B20" s="219"/>
      <c r="C20" s="268" t="s">
        <v>137</v>
      </c>
      <c r="D20" s="225"/>
      <c r="E20" s="231">
        <v>0.2</v>
      </c>
      <c r="F20" s="234"/>
      <c r="G20" s="234"/>
      <c r="H20" s="234"/>
      <c r="I20" s="234"/>
      <c r="J20" s="234"/>
      <c r="K20" s="234"/>
      <c r="L20" s="234"/>
      <c r="M20" s="234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126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3">
        <v>3</v>
      </c>
      <c r="B21" s="219" t="s">
        <v>138</v>
      </c>
      <c r="C21" s="265" t="s">
        <v>139</v>
      </c>
      <c r="D21" s="221" t="s">
        <v>133</v>
      </c>
      <c r="E21" s="229">
        <v>37.533999999999999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0.33</v>
      </c>
      <c r="U21" s="222">
        <f>ROUND(E21*T21,2)</f>
        <v>12.39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134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13"/>
      <c r="B22" s="219"/>
      <c r="C22" s="266" t="s">
        <v>125</v>
      </c>
      <c r="D22" s="224"/>
      <c r="E22" s="230"/>
      <c r="F22" s="234"/>
      <c r="G22" s="234"/>
      <c r="H22" s="234"/>
      <c r="I22" s="234"/>
      <c r="J22" s="234"/>
      <c r="K22" s="234"/>
      <c r="L22" s="234"/>
      <c r="M22" s="234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126</v>
      </c>
      <c r="AF22" s="212">
        <v>2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13"/>
      <c r="B23" s="219"/>
      <c r="C23" s="267" t="s">
        <v>140</v>
      </c>
      <c r="D23" s="224"/>
      <c r="E23" s="230"/>
      <c r="F23" s="234"/>
      <c r="G23" s="234"/>
      <c r="H23" s="234"/>
      <c r="I23" s="234"/>
      <c r="J23" s="234"/>
      <c r="K23" s="234"/>
      <c r="L23" s="234"/>
      <c r="M23" s="234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126</v>
      </c>
      <c r="AF23" s="212">
        <v>2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>
      <c r="A24" s="213"/>
      <c r="B24" s="219"/>
      <c r="C24" s="267" t="s">
        <v>141</v>
      </c>
      <c r="D24" s="224"/>
      <c r="E24" s="230">
        <v>37.533999999999999</v>
      </c>
      <c r="F24" s="234"/>
      <c r="G24" s="234"/>
      <c r="H24" s="234"/>
      <c r="I24" s="234"/>
      <c r="J24" s="234"/>
      <c r="K24" s="234"/>
      <c r="L24" s="234"/>
      <c r="M24" s="234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126</v>
      </c>
      <c r="AF24" s="212">
        <v>2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13"/>
      <c r="B25" s="219"/>
      <c r="C25" s="266" t="s">
        <v>129</v>
      </c>
      <c r="D25" s="224"/>
      <c r="E25" s="230"/>
      <c r="F25" s="234"/>
      <c r="G25" s="234"/>
      <c r="H25" s="234"/>
      <c r="I25" s="234"/>
      <c r="J25" s="234"/>
      <c r="K25" s="234"/>
      <c r="L25" s="234"/>
      <c r="M25" s="234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126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13"/>
      <c r="B26" s="219"/>
      <c r="C26" s="268" t="s">
        <v>142</v>
      </c>
      <c r="D26" s="225"/>
      <c r="E26" s="231">
        <v>37.533999999999999</v>
      </c>
      <c r="F26" s="234"/>
      <c r="G26" s="234"/>
      <c r="H26" s="234"/>
      <c r="I26" s="234"/>
      <c r="J26" s="234"/>
      <c r="K26" s="234"/>
      <c r="L26" s="234"/>
      <c r="M26" s="234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126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13">
        <v>4</v>
      </c>
      <c r="B27" s="219" t="s">
        <v>143</v>
      </c>
      <c r="C27" s="265" t="s">
        <v>144</v>
      </c>
      <c r="D27" s="221" t="s">
        <v>133</v>
      </c>
      <c r="E27" s="229">
        <v>37.533999999999999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7.3999999999999996E-2</v>
      </c>
      <c r="U27" s="222">
        <f>ROUND(E27*T27,2)</f>
        <v>2.78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134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13"/>
      <c r="B28" s="219"/>
      <c r="C28" s="266" t="s">
        <v>125</v>
      </c>
      <c r="D28" s="224"/>
      <c r="E28" s="230"/>
      <c r="F28" s="234"/>
      <c r="G28" s="234"/>
      <c r="H28" s="234"/>
      <c r="I28" s="234"/>
      <c r="J28" s="234"/>
      <c r="K28" s="234"/>
      <c r="L28" s="234"/>
      <c r="M28" s="234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126</v>
      </c>
      <c r="AF28" s="212">
        <v>2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>
      <c r="A29" s="213"/>
      <c r="B29" s="219"/>
      <c r="C29" s="267" t="s">
        <v>145</v>
      </c>
      <c r="D29" s="224"/>
      <c r="E29" s="230"/>
      <c r="F29" s="234"/>
      <c r="G29" s="234"/>
      <c r="H29" s="234"/>
      <c r="I29" s="234"/>
      <c r="J29" s="234"/>
      <c r="K29" s="234"/>
      <c r="L29" s="234"/>
      <c r="M29" s="234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126</v>
      </c>
      <c r="AF29" s="212">
        <v>2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13"/>
      <c r="B30" s="219"/>
      <c r="C30" s="267" t="s">
        <v>146</v>
      </c>
      <c r="D30" s="224"/>
      <c r="E30" s="230">
        <v>37.533999999999999</v>
      </c>
      <c r="F30" s="234"/>
      <c r="G30" s="234"/>
      <c r="H30" s="234"/>
      <c r="I30" s="234"/>
      <c r="J30" s="234"/>
      <c r="K30" s="234"/>
      <c r="L30" s="234"/>
      <c r="M30" s="234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126</v>
      </c>
      <c r="AF30" s="212">
        <v>2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13"/>
      <c r="B31" s="219"/>
      <c r="C31" s="266" t="s">
        <v>129</v>
      </c>
      <c r="D31" s="224"/>
      <c r="E31" s="230"/>
      <c r="F31" s="234"/>
      <c r="G31" s="234"/>
      <c r="H31" s="234"/>
      <c r="I31" s="234"/>
      <c r="J31" s="234"/>
      <c r="K31" s="234"/>
      <c r="L31" s="234"/>
      <c r="M31" s="234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126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13"/>
      <c r="B32" s="219"/>
      <c r="C32" s="268" t="s">
        <v>142</v>
      </c>
      <c r="D32" s="225"/>
      <c r="E32" s="231">
        <v>37.533999999999999</v>
      </c>
      <c r="F32" s="234"/>
      <c r="G32" s="234"/>
      <c r="H32" s="234"/>
      <c r="I32" s="234"/>
      <c r="J32" s="234"/>
      <c r="K32" s="234"/>
      <c r="L32" s="234"/>
      <c r="M32" s="234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126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13">
        <v>5</v>
      </c>
      <c r="B33" s="219" t="s">
        <v>147</v>
      </c>
      <c r="C33" s="265" t="s">
        <v>148</v>
      </c>
      <c r="D33" s="221" t="s">
        <v>133</v>
      </c>
      <c r="E33" s="229">
        <v>37.533999999999999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134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13"/>
      <c r="B34" s="219"/>
      <c r="C34" s="266" t="s">
        <v>125</v>
      </c>
      <c r="D34" s="224"/>
      <c r="E34" s="230"/>
      <c r="F34" s="234"/>
      <c r="G34" s="234"/>
      <c r="H34" s="234"/>
      <c r="I34" s="234"/>
      <c r="J34" s="234"/>
      <c r="K34" s="234"/>
      <c r="L34" s="234"/>
      <c r="M34" s="234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126</v>
      </c>
      <c r="AF34" s="212">
        <v>2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>
      <c r="A35" s="213"/>
      <c r="B35" s="219"/>
      <c r="C35" s="267" t="s">
        <v>149</v>
      </c>
      <c r="D35" s="224"/>
      <c r="E35" s="230"/>
      <c r="F35" s="234"/>
      <c r="G35" s="234"/>
      <c r="H35" s="234"/>
      <c r="I35" s="234"/>
      <c r="J35" s="234"/>
      <c r="K35" s="234"/>
      <c r="L35" s="234"/>
      <c r="M35" s="234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126</v>
      </c>
      <c r="AF35" s="212">
        <v>2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13"/>
      <c r="B36" s="219"/>
      <c r="C36" s="267" t="s">
        <v>150</v>
      </c>
      <c r="D36" s="224"/>
      <c r="E36" s="230">
        <v>37.533999999999999</v>
      </c>
      <c r="F36" s="234"/>
      <c r="G36" s="234"/>
      <c r="H36" s="234"/>
      <c r="I36" s="234"/>
      <c r="J36" s="234"/>
      <c r="K36" s="234"/>
      <c r="L36" s="234"/>
      <c r="M36" s="234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126</v>
      </c>
      <c r="AF36" s="212">
        <v>2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>
      <c r="A37" s="213"/>
      <c r="B37" s="219"/>
      <c r="C37" s="266" t="s">
        <v>129</v>
      </c>
      <c r="D37" s="224"/>
      <c r="E37" s="230"/>
      <c r="F37" s="234"/>
      <c r="G37" s="234"/>
      <c r="H37" s="234"/>
      <c r="I37" s="234"/>
      <c r="J37" s="234"/>
      <c r="K37" s="234"/>
      <c r="L37" s="234"/>
      <c r="M37" s="234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126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13"/>
      <c r="B38" s="219"/>
      <c r="C38" s="268" t="s">
        <v>142</v>
      </c>
      <c r="D38" s="225"/>
      <c r="E38" s="231">
        <v>37.533999999999999</v>
      </c>
      <c r="F38" s="234"/>
      <c r="G38" s="234"/>
      <c r="H38" s="234"/>
      <c r="I38" s="234"/>
      <c r="J38" s="234"/>
      <c r="K38" s="234"/>
      <c r="L38" s="234"/>
      <c r="M38" s="234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126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>
      <c r="A39" s="213">
        <v>6</v>
      </c>
      <c r="B39" s="219" t="s">
        <v>151</v>
      </c>
      <c r="C39" s="265" t="s">
        <v>152</v>
      </c>
      <c r="D39" s="221" t="s">
        <v>133</v>
      </c>
      <c r="E39" s="229">
        <v>37.533999999999999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0.66300000000000003</v>
      </c>
      <c r="U39" s="222">
        <f>ROUND(E39*T39,2)</f>
        <v>24.89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134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>
      <c r="A40" s="213"/>
      <c r="B40" s="219"/>
      <c r="C40" s="266" t="s">
        <v>125</v>
      </c>
      <c r="D40" s="224"/>
      <c r="E40" s="230"/>
      <c r="F40" s="234"/>
      <c r="G40" s="234"/>
      <c r="H40" s="234"/>
      <c r="I40" s="234"/>
      <c r="J40" s="234"/>
      <c r="K40" s="234"/>
      <c r="L40" s="234"/>
      <c r="M40" s="234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126</v>
      </c>
      <c r="AF40" s="212">
        <v>2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13"/>
      <c r="B41" s="219"/>
      <c r="C41" s="267" t="s">
        <v>153</v>
      </c>
      <c r="D41" s="224"/>
      <c r="E41" s="230"/>
      <c r="F41" s="234"/>
      <c r="G41" s="234"/>
      <c r="H41" s="234"/>
      <c r="I41" s="234"/>
      <c r="J41" s="234"/>
      <c r="K41" s="234"/>
      <c r="L41" s="234"/>
      <c r="M41" s="234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126</v>
      </c>
      <c r="AF41" s="212">
        <v>2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13"/>
      <c r="B42" s="219"/>
      <c r="C42" s="267" t="s">
        <v>150</v>
      </c>
      <c r="D42" s="224"/>
      <c r="E42" s="230">
        <v>37.533999999999999</v>
      </c>
      <c r="F42" s="234"/>
      <c r="G42" s="234"/>
      <c r="H42" s="234"/>
      <c r="I42" s="234"/>
      <c r="J42" s="234"/>
      <c r="K42" s="234"/>
      <c r="L42" s="234"/>
      <c r="M42" s="234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126</v>
      </c>
      <c r="AF42" s="212">
        <v>2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13"/>
      <c r="B43" s="219"/>
      <c r="C43" s="266" t="s">
        <v>129</v>
      </c>
      <c r="D43" s="224"/>
      <c r="E43" s="230"/>
      <c r="F43" s="234"/>
      <c r="G43" s="234"/>
      <c r="H43" s="234"/>
      <c r="I43" s="234"/>
      <c r="J43" s="234"/>
      <c r="K43" s="234"/>
      <c r="L43" s="234"/>
      <c r="M43" s="234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126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13"/>
      <c r="B44" s="219"/>
      <c r="C44" s="268" t="s">
        <v>142</v>
      </c>
      <c r="D44" s="225"/>
      <c r="E44" s="231">
        <v>37.533999999999999</v>
      </c>
      <c r="F44" s="234"/>
      <c r="G44" s="234"/>
      <c r="H44" s="234"/>
      <c r="I44" s="234"/>
      <c r="J44" s="234"/>
      <c r="K44" s="234"/>
      <c r="L44" s="234"/>
      <c r="M44" s="234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126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13">
        <v>7</v>
      </c>
      <c r="B45" s="219" t="s">
        <v>154</v>
      </c>
      <c r="C45" s="265" t="s">
        <v>155</v>
      </c>
      <c r="D45" s="221" t="s">
        <v>123</v>
      </c>
      <c r="E45" s="229">
        <v>7.6360000000000001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22">
        <v>0</v>
      </c>
      <c r="O45" s="222">
        <f>ROUND(E45*N45,5)</f>
        <v>0</v>
      </c>
      <c r="P45" s="222">
        <v>0.11</v>
      </c>
      <c r="Q45" s="222">
        <f>ROUND(E45*P45,5)</f>
        <v>0.83996000000000004</v>
      </c>
      <c r="R45" s="222"/>
      <c r="S45" s="222"/>
      <c r="T45" s="223">
        <v>0.2</v>
      </c>
      <c r="U45" s="222">
        <f>ROUND(E45*T45,2)</f>
        <v>1.53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134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13"/>
      <c r="B46" s="219"/>
      <c r="C46" s="266" t="s">
        <v>125</v>
      </c>
      <c r="D46" s="224"/>
      <c r="E46" s="230"/>
      <c r="F46" s="234"/>
      <c r="G46" s="234"/>
      <c r="H46" s="234"/>
      <c r="I46" s="234"/>
      <c r="J46" s="234"/>
      <c r="K46" s="234"/>
      <c r="L46" s="234"/>
      <c r="M46" s="234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126</v>
      </c>
      <c r="AF46" s="212">
        <v>2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>
      <c r="A47" s="213"/>
      <c r="B47" s="219"/>
      <c r="C47" s="267" t="s">
        <v>156</v>
      </c>
      <c r="D47" s="224"/>
      <c r="E47" s="230"/>
      <c r="F47" s="234"/>
      <c r="G47" s="234"/>
      <c r="H47" s="234"/>
      <c r="I47" s="234"/>
      <c r="J47" s="234"/>
      <c r="K47" s="234"/>
      <c r="L47" s="234"/>
      <c r="M47" s="234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126</v>
      </c>
      <c r="AF47" s="212">
        <v>2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13"/>
      <c r="B48" s="219"/>
      <c r="C48" s="267" t="s">
        <v>157</v>
      </c>
      <c r="D48" s="224"/>
      <c r="E48" s="230">
        <v>7.6360000000000001</v>
      </c>
      <c r="F48" s="234"/>
      <c r="G48" s="234"/>
      <c r="H48" s="234"/>
      <c r="I48" s="234"/>
      <c r="J48" s="234"/>
      <c r="K48" s="234"/>
      <c r="L48" s="234"/>
      <c r="M48" s="234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126</v>
      </c>
      <c r="AF48" s="212">
        <v>2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13"/>
      <c r="B49" s="219"/>
      <c r="C49" s="266" t="s">
        <v>129</v>
      </c>
      <c r="D49" s="224"/>
      <c r="E49" s="230"/>
      <c r="F49" s="234"/>
      <c r="G49" s="234"/>
      <c r="H49" s="234"/>
      <c r="I49" s="234"/>
      <c r="J49" s="234"/>
      <c r="K49" s="234"/>
      <c r="L49" s="234"/>
      <c r="M49" s="234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126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13"/>
      <c r="B50" s="219"/>
      <c r="C50" s="268" t="s">
        <v>158</v>
      </c>
      <c r="D50" s="225"/>
      <c r="E50" s="231">
        <v>7.6360000000000001</v>
      </c>
      <c r="F50" s="234"/>
      <c r="G50" s="234"/>
      <c r="H50" s="234"/>
      <c r="I50" s="234"/>
      <c r="J50" s="234"/>
      <c r="K50" s="234"/>
      <c r="L50" s="234"/>
      <c r="M50" s="234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126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>
      <c r="A51" s="214" t="s">
        <v>119</v>
      </c>
      <c r="B51" s="220" t="s">
        <v>64</v>
      </c>
      <c r="C51" s="269" t="s">
        <v>65</v>
      </c>
      <c r="D51" s="226"/>
      <c r="E51" s="232"/>
      <c r="F51" s="235"/>
      <c r="G51" s="235">
        <f>SUMIF(AE52:AE69,"&lt;&gt;NOR",G52:G69)</f>
        <v>0</v>
      </c>
      <c r="H51" s="235"/>
      <c r="I51" s="235">
        <f>SUM(I52:I69)</f>
        <v>0</v>
      </c>
      <c r="J51" s="235"/>
      <c r="K51" s="235">
        <f>SUM(K52:K69)</f>
        <v>0</v>
      </c>
      <c r="L51" s="235"/>
      <c r="M51" s="235">
        <f>SUM(M52:M69)</f>
        <v>0</v>
      </c>
      <c r="N51" s="227"/>
      <c r="O51" s="227">
        <f>SUM(O52:O69)</f>
        <v>97.010739999999998</v>
      </c>
      <c r="P51" s="227"/>
      <c r="Q51" s="227">
        <f>SUM(Q52:Q69)</f>
        <v>0</v>
      </c>
      <c r="R51" s="227"/>
      <c r="S51" s="227"/>
      <c r="T51" s="228"/>
      <c r="U51" s="227">
        <f>SUM(U52:U69)</f>
        <v>40.620000000000005</v>
      </c>
      <c r="AE51" t="s">
        <v>120</v>
      </c>
    </row>
    <row r="52" spans="1:60" outlineLevel="1">
      <c r="A52" s="213">
        <v>8</v>
      </c>
      <c r="B52" s="219" t="s">
        <v>159</v>
      </c>
      <c r="C52" s="265" t="s">
        <v>160</v>
      </c>
      <c r="D52" s="221" t="s">
        <v>133</v>
      </c>
      <c r="E52" s="229">
        <v>0.2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22">
        <v>2.5249999999999999</v>
      </c>
      <c r="O52" s="222">
        <f>ROUND(E52*N52,5)</f>
        <v>0.505</v>
      </c>
      <c r="P52" s="222">
        <v>0</v>
      </c>
      <c r="Q52" s="222">
        <f>ROUND(E52*P52,5)</f>
        <v>0</v>
      </c>
      <c r="R52" s="222"/>
      <c r="S52" s="222"/>
      <c r="T52" s="223">
        <v>0.47699999999999998</v>
      </c>
      <c r="U52" s="222">
        <f>ROUND(E52*T52,2)</f>
        <v>0.1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134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13"/>
      <c r="B53" s="219"/>
      <c r="C53" s="266" t="s">
        <v>125</v>
      </c>
      <c r="D53" s="224"/>
      <c r="E53" s="230"/>
      <c r="F53" s="234"/>
      <c r="G53" s="234"/>
      <c r="H53" s="234"/>
      <c r="I53" s="234"/>
      <c r="J53" s="234"/>
      <c r="K53" s="234"/>
      <c r="L53" s="234"/>
      <c r="M53" s="234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126</v>
      </c>
      <c r="AF53" s="212">
        <v>2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13"/>
      <c r="B54" s="219"/>
      <c r="C54" s="267" t="s">
        <v>161</v>
      </c>
      <c r="D54" s="224"/>
      <c r="E54" s="230"/>
      <c r="F54" s="234"/>
      <c r="G54" s="234"/>
      <c r="H54" s="234"/>
      <c r="I54" s="234"/>
      <c r="J54" s="234"/>
      <c r="K54" s="234"/>
      <c r="L54" s="234"/>
      <c r="M54" s="234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126</v>
      </c>
      <c r="AF54" s="212">
        <v>2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13"/>
      <c r="B55" s="219"/>
      <c r="C55" s="267" t="s">
        <v>136</v>
      </c>
      <c r="D55" s="224"/>
      <c r="E55" s="230">
        <v>0.2</v>
      </c>
      <c r="F55" s="234"/>
      <c r="G55" s="234"/>
      <c r="H55" s="234"/>
      <c r="I55" s="234"/>
      <c r="J55" s="234"/>
      <c r="K55" s="234"/>
      <c r="L55" s="234"/>
      <c r="M55" s="234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126</v>
      </c>
      <c r="AF55" s="212">
        <v>2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>
      <c r="A56" s="213"/>
      <c r="B56" s="219"/>
      <c r="C56" s="266" t="s">
        <v>129</v>
      </c>
      <c r="D56" s="224"/>
      <c r="E56" s="230"/>
      <c r="F56" s="234"/>
      <c r="G56" s="234"/>
      <c r="H56" s="234"/>
      <c r="I56" s="234"/>
      <c r="J56" s="234"/>
      <c r="K56" s="234"/>
      <c r="L56" s="234"/>
      <c r="M56" s="234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126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>
      <c r="A57" s="213"/>
      <c r="B57" s="219"/>
      <c r="C57" s="268" t="s">
        <v>137</v>
      </c>
      <c r="D57" s="225"/>
      <c r="E57" s="231">
        <v>0.2</v>
      </c>
      <c r="F57" s="234"/>
      <c r="G57" s="234"/>
      <c r="H57" s="234"/>
      <c r="I57" s="234"/>
      <c r="J57" s="234"/>
      <c r="K57" s="234"/>
      <c r="L57" s="234"/>
      <c r="M57" s="234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126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>
      <c r="A58" s="213">
        <v>9</v>
      </c>
      <c r="B58" s="219" t="s">
        <v>162</v>
      </c>
      <c r="C58" s="265" t="s">
        <v>163</v>
      </c>
      <c r="D58" s="221" t="s">
        <v>133</v>
      </c>
      <c r="E58" s="229">
        <v>37.835880000000003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22">
        <v>2.5249999999999999</v>
      </c>
      <c r="O58" s="222">
        <f>ROUND(E58*N58,5)</f>
        <v>95.535600000000002</v>
      </c>
      <c r="P58" s="222">
        <v>0</v>
      </c>
      <c r="Q58" s="222">
        <f>ROUND(E58*P58,5)</f>
        <v>0</v>
      </c>
      <c r="R58" s="222"/>
      <c r="S58" s="222"/>
      <c r="T58" s="223">
        <v>0.48</v>
      </c>
      <c r="U58" s="222">
        <f>ROUND(E58*T58,2)</f>
        <v>18.16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134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>
      <c r="A59" s="213"/>
      <c r="B59" s="219"/>
      <c r="C59" s="266" t="s">
        <v>125</v>
      </c>
      <c r="D59" s="224"/>
      <c r="E59" s="230"/>
      <c r="F59" s="234"/>
      <c r="G59" s="234"/>
      <c r="H59" s="234"/>
      <c r="I59" s="234"/>
      <c r="J59" s="234"/>
      <c r="K59" s="234"/>
      <c r="L59" s="234"/>
      <c r="M59" s="234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126</v>
      </c>
      <c r="AF59" s="212">
        <v>2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13"/>
      <c r="B60" s="219"/>
      <c r="C60" s="267" t="s">
        <v>164</v>
      </c>
      <c r="D60" s="224"/>
      <c r="E60" s="230"/>
      <c r="F60" s="234"/>
      <c r="G60" s="234"/>
      <c r="H60" s="234"/>
      <c r="I60" s="234"/>
      <c r="J60" s="234"/>
      <c r="K60" s="234"/>
      <c r="L60" s="234"/>
      <c r="M60" s="234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126</v>
      </c>
      <c r="AF60" s="212">
        <v>2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>
      <c r="A61" s="213"/>
      <c r="B61" s="219"/>
      <c r="C61" s="267" t="s">
        <v>165</v>
      </c>
      <c r="D61" s="224"/>
      <c r="E61" s="230">
        <v>37.835875000000001</v>
      </c>
      <c r="F61" s="234"/>
      <c r="G61" s="234"/>
      <c r="H61" s="234"/>
      <c r="I61" s="234"/>
      <c r="J61" s="234"/>
      <c r="K61" s="234"/>
      <c r="L61" s="234"/>
      <c r="M61" s="234"/>
      <c r="N61" s="222"/>
      <c r="O61" s="222"/>
      <c r="P61" s="222"/>
      <c r="Q61" s="222"/>
      <c r="R61" s="222"/>
      <c r="S61" s="222"/>
      <c r="T61" s="223"/>
      <c r="U61" s="222"/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126</v>
      </c>
      <c r="AF61" s="212">
        <v>2</v>
      </c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13"/>
      <c r="B62" s="219"/>
      <c r="C62" s="266" t="s">
        <v>129</v>
      </c>
      <c r="D62" s="224"/>
      <c r="E62" s="230"/>
      <c r="F62" s="234"/>
      <c r="G62" s="234"/>
      <c r="H62" s="234"/>
      <c r="I62" s="234"/>
      <c r="J62" s="234"/>
      <c r="K62" s="234"/>
      <c r="L62" s="234"/>
      <c r="M62" s="234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126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>
      <c r="A63" s="213"/>
      <c r="B63" s="219"/>
      <c r="C63" s="268" t="s">
        <v>166</v>
      </c>
      <c r="D63" s="225"/>
      <c r="E63" s="231">
        <v>37.835880000000003</v>
      </c>
      <c r="F63" s="234"/>
      <c r="G63" s="234"/>
      <c r="H63" s="234"/>
      <c r="I63" s="234"/>
      <c r="J63" s="234"/>
      <c r="K63" s="234"/>
      <c r="L63" s="234"/>
      <c r="M63" s="234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126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>
      <c r="A64" s="213">
        <v>10</v>
      </c>
      <c r="B64" s="219" t="s">
        <v>167</v>
      </c>
      <c r="C64" s="265" t="s">
        <v>168</v>
      </c>
      <c r="D64" s="221" t="s">
        <v>169</v>
      </c>
      <c r="E64" s="229">
        <v>0.95004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22">
        <v>1.0211600000000001</v>
      </c>
      <c r="O64" s="222">
        <f>ROUND(E64*N64,5)</f>
        <v>0.97014</v>
      </c>
      <c r="P64" s="222">
        <v>0</v>
      </c>
      <c r="Q64" s="222">
        <f>ROUND(E64*P64,5)</f>
        <v>0</v>
      </c>
      <c r="R64" s="222"/>
      <c r="S64" s="222"/>
      <c r="T64" s="223">
        <v>23.530999999999999</v>
      </c>
      <c r="U64" s="222">
        <f>ROUND(E64*T64,2)</f>
        <v>22.36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134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13"/>
      <c r="B65" s="219"/>
      <c r="C65" s="266" t="s">
        <v>125</v>
      </c>
      <c r="D65" s="224"/>
      <c r="E65" s="230"/>
      <c r="F65" s="234"/>
      <c r="G65" s="234"/>
      <c r="H65" s="234"/>
      <c r="I65" s="234"/>
      <c r="J65" s="234"/>
      <c r="K65" s="234"/>
      <c r="L65" s="234"/>
      <c r="M65" s="234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126</v>
      </c>
      <c r="AF65" s="212">
        <v>2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13"/>
      <c r="B66" s="219"/>
      <c r="C66" s="267" t="s">
        <v>170</v>
      </c>
      <c r="D66" s="224"/>
      <c r="E66" s="230"/>
      <c r="F66" s="234"/>
      <c r="G66" s="234"/>
      <c r="H66" s="234"/>
      <c r="I66" s="234"/>
      <c r="J66" s="234"/>
      <c r="K66" s="234"/>
      <c r="L66" s="234"/>
      <c r="M66" s="234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126</v>
      </c>
      <c r="AF66" s="212">
        <v>2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13"/>
      <c r="B67" s="219"/>
      <c r="C67" s="267" t="s">
        <v>171</v>
      </c>
      <c r="D67" s="224"/>
      <c r="E67" s="230">
        <v>0.95003700000000002</v>
      </c>
      <c r="F67" s="234"/>
      <c r="G67" s="234"/>
      <c r="H67" s="234"/>
      <c r="I67" s="234"/>
      <c r="J67" s="234"/>
      <c r="K67" s="234"/>
      <c r="L67" s="234"/>
      <c r="M67" s="234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126</v>
      </c>
      <c r="AF67" s="212">
        <v>2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>
      <c r="A68" s="213"/>
      <c r="B68" s="219"/>
      <c r="C68" s="266" t="s">
        <v>129</v>
      </c>
      <c r="D68" s="224"/>
      <c r="E68" s="230"/>
      <c r="F68" s="234"/>
      <c r="G68" s="234"/>
      <c r="H68" s="234"/>
      <c r="I68" s="234"/>
      <c r="J68" s="234"/>
      <c r="K68" s="234"/>
      <c r="L68" s="234"/>
      <c r="M68" s="234"/>
      <c r="N68" s="222"/>
      <c r="O68" s="222"/>
      <c r="P68" s="222"/>
      <c r="Q68" s="222"/>
      <c r="R68" s="222"/>
      <c r="S68" s="222"/>
      <c r="T68" s="223"/>
      <c r="U68" s="222"/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126</v>
      </c>
      <c r="AF68" s="212">
        <v>0</v>
      </c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13"/>
      <c r="B69" s="219"/>
      <c r="C69" s="268" t="s">
        <v>172</v>
      </c>
      <c r="D69" s="225"/>
      <c r="E69" s="231">
        <v>0.95004</v>
      </c>
      <c r="F69" s="234"/>
      <c r="G69" s="234"/>
      <c r="H69" s="234"/>
      <c r="I69" s="234"/>
      <c r="J69" s="234"/>
      <c r="K69" s="234"/>
      <c r="L69" s="234"/>
      <c r="M69" s="234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126</v>
      </c>
      <c r="AF69" s="212">
        <v>0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>
      <c r="A70" s="214" t="s">
        <v>119</v>
      </c>
      <c r="B70" s="220" t="s">
        <v>66</v>
      </c>
      <c r="C70" s="269" t="s">
        <v>67</v>
      </c>
      <c r="D70" s="226"/>
      <c r="E70" s="232"/>
      <c r="F70" s="235"/>
      <c r="G70" s="235">
        <f>SUMIF(AE71:AE100,"&lt;&gt;NOR",G71:G100)</f>
        <v>0</v>
      </c>
      <c r="H70" s="235"/>
      <c r="I70" s="235">
        <f>SUM(I71:I100)</f>
        <v>0</v>
      </c>
      <c r="J70" s="235"/>
      <c r="K70" s="235">
        <f>SUM(K71:K100)</f>
        <v>0</v>
      </c>
      <c r="L70" s="235"/>
      <c r="M70" s="235">
        <f>SUM(M71:M100)</f>
        <v>0</v>
      </c>
      <c r="N70" s="227"/>
      <c r="O70" s="227">
        <f>SUM(O71:O100)</f>
        <v>7.8115299999999994</v>
      </c>
      <c r="P70" s="227"/>
      <c r="Q70" s="227">
        <f>SUM(Q71:Q100)</f>
        <v>0.82033999999999996</v>
      </c>
      <c r="R70" s="227"/>
      <c r="S70" s="227"/>
      <c r="T70" s="228"/>
      <c r="U70" s="227">
        <f>SUM(U71:U100)</f>
        <v>158.03</v>
      </c>
      <c r="AE70" t="s">
        <v>120</v>
      </c>
    </row>
    <row r="71" spans="1:60" outlineLevel="1">
      <c r="A71" s="213">
        <v>11</v>
      </c>
      <c r="B71" s="219" t="s">
        <v>173</v>
      </c>
      <c r="C71" s="265" t="s">
        <v>174</v>
      </c>
      <c r="D71" s="221" t="s">
        <v>175</v>
      </c>
      <c r="E71" s="229">
        <v>11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22">
        <v>0.43236000000000002</v>
      </c>
      <c r="O71" s="222">
        <f>ROUND(E71*N71,5)</f>
        <v>4.75596</v>
      </c>
      <c r="P71" s="222">
        <v>0</v>
      </c>
      <c r="Q71" s="222">
        <f>ROUND(E71*P71,5)</f>
        <v>0</v>
      </c>
      <c r="R71" s="222"/>
      <c r="S71" s="222"/>
      <c r="T71" s="223">
        <v>2.2069999999999999</v>
      </c>
      <c r="U71" s="222">
        <f>ROUND(E71*T71,2)</f>
        <v>24.28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134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13"/>
      <c r="B72" s="219"/>
      <c r="C72" s="266" t="s">
        <v>125</v>
      </c>
      <c r="D72" s="224"/>
      <c r="E72" s="230"/>
      <c r="F72" s="234"/>
      <c r="G72" s="234"/>
      <c r="H72" s="234"/>
      <c r="I72" s="234"/>
      <c r="J72" s="234"/>
      <c r="K72" s="234"/>
      <c r="L72" s="234"/>
      <c r="M72" s="234"/>
      <c r="N72" s="222"/>
      <c r="O72" s="222"/>
      <c r="P72" s="222"/>
      <c r="Q72" s="222"/>
      <c r="R72" s="222"/>
      <c r="S72" s="222"/>
      <c r="T72" s="223"/>
      <c r="U72" s="22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126</v>
      </c>
      <c r="AF72" s="212">
        <v>2</v>
      </c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13"/>
      <c r="B73" s="219"/>
      <c r="C73" s="267" t="s">
        <v>176</v>
      </c>
      <c r="D73" s="224"/>
      <c r="E73" s="230"/>
      <c r="F73" s="234"/>
      <c r="G73" s="234"/>
      <c r="H73" s="234"/>
      <c r="I73" s="234"/>
      <c r="J73" s="234"/>
      <c r="K73" s="234"/>
      <c r="L73" s="234"/>
      <c r="M73" s="234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126</v>
      </c>
      <c r="AF73" s="212">
        <v>2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>
      <c r="A74" s="213"/>
      <c r="B74" s="219"/>
      <c r="C74" s="267" t="s">
        <v>177</v>
      </c>
      <c r="D74" s="224"/>
      <c r="E74" s="230">
        <v>11</v>
      </c>
      <c r="F74" s="234"/>
      <c r="G74" s="234"/>
      <c r="H74" s="234"/>
      <c r="I74" s="234"/>
      <c r="J74" s="234"/>
      <c r="K74" s="234"/>
      <c r="L74" s="234"/>
      <c r="M74" s="234"/>
      <c r="N74" s="222"/>
      <c r="O74" s="222"/>
      <c r="P74" s="222"/>
      <c r="Q74" s="222"/>
      <c r="R74" s="222"/>
      <c r="S74" s="222"/>
      <c r="T74" s="223"/>
      <c r="U74" s="222"/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126</v>
      </c>
      <c r="AF74" s="212">
        <v>2</v>
      </c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>
      <c r="A75" s="213"/>
      <c r="B75" s="219"/>
      <c r="C75" s="266" t="s">
        <v>129</v>
      </c>
      <c r="D75" s="224"/>
      <c r="E75" s="230"/>
      <c r="F75" s="234"/>
      <c r="G75" s="234"/>
      <c r="H75" s="234"/>
      <c r="I75" s="234"/>
      <c r="J75" s="234"/>
      <c r="K75" s="234"/>
      <c r="L75" s="234"/>
      <c r="M75" s="234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126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>
      <c r="A76" s="213"/>
      <c r="B76" s="219"/>
      <c r="C76" s="268" t="s">
        <v>178</v>
      </c>
      <c r="D76" s="225"/>
      <c r="E76" s="231">
        <v>11</v>
      </c>
      <c r="F76" s="234"/>
      <c r="G76" s="234"/>
      <c r="H76" s="234"/>
      <c r="I76" s="234"/>
      <c r="J76" s="234"/>
      <c r="K76" s="234"/>
      <c r="L76" s="234"/>
      <c r="M76" s="234"/>
      <c r="N76" s="222"/>
      <c r="O76" s="222"/>
      <c r="P76" s="222"/>
      <c r="Q76" s="222"/>
      <c r="R76" s="222"/>
      <c r="S76" s="222"/>
      <c r="T76" s="223"/>
      <c r="U76" s="222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126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>
      <c r="A77" s="213">
        <v>12</v>
      </c>
      <c r="B77" s="219" t="s">
        <v>179</v>
      </c>
      <c r="C77" s="265" t="s">
        <v>180</v>
      </c>
      <c r="D77" s="221" t="s">
        <v>169</v>
      </c>
      <c r="E77" s="229">
        <v>0.93752999999999997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22">
        <v>1</v>
      </c>
      <c r="O77" s="222">
        <f>ROUND(E77*N77,5)</f>
        <v>0.93752999999999997</v>
      </c>
      <c r="P77" s="222">
        <v>0</v>
      </c>
      <c r="Q77" s="222">
        <f>ROUND(E77*P77,5)</f>
        <v>0</v>
      </c>
      <c r="R77" s="222"/>
      <c r="S77" s="222"/>
      <c r="T77" s="223">
        <v>0</v>
      </c>
      <c r="U77" s="222">
        <f>ROUND(E77*T77,2)</f>
        <v>0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181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>
      <c r="A78" s="213"/>
      <c r="B78" s="219"/>
      <c r="C78" s="266" t="s">
        <v>125</v>
      </c>
      <c r="D78" s="224"/>
      <c r="E78" s="230"/>
      <c r="F78" s="234"/>
      <c r="G78" s="234"/>
      <c r="H78" s="234"/>
      <c r="I78" s="234"/>
      <c r="J78" s="234"/>
      <c r="K78" s="234"/>
      <c r="L78" s="234"/>
      <c r="M78" s="234"/>
      <c r="N78" s="222"/>
      <c r="O78" s="222"/>
      <c r="P78" s="222"/>
      <c r="Q78" s="222"/>
      <c r="R78" s="222"/>
      <c r="S78" s="222"/>
      <c r="T78" s="223"/>
      <c r="U78" s="222"/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126</v>
      </c>
      <c r="AF78" s="212">
        <v>2</v>
      </c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>
      <c r="A79" s="213"/>
      <c r="B79" s="219"/>
      <c r="C79" s="267" t="s">
        <v>182</v>
      </c>
      <c r="D79" s="224"/>
      <c r="E79" s="230"/>
      <c r="F79" s="234"/>
      <c r="G79" s="234"/>
      <c r="H79" s="234"/>
      <c r="I79" s="234"/>
      <c r="J79" s="234"/>
      <c r="K79" s="234"/>
      <c r="L79" s="234"/>
      <c r="M79" s="234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126</v>
      </c>
      <c r="AF79" s="212">
        <v>2</v>
      </c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>
      <c r="A80" s="213"/>
      <c r="B80" s="219"/>
      <c r="C80" s="267" t="s">
        <v>183</v>
      </c>
      <c r="D80" s="224"/>
      <c r="E80" s="230">
        <v>0.93753165661056004</v>
      </c>
      <c r="F80" s="234"/>
      <c r="G80" s="234"/>
      <c r="H80" s="234"/>
      <c r="I80" s="234"/>
      <c r="J80" s="234"/>
      <c r="K80" s="234"/>
      <c r="L80" s="234"/>
      <c r="M80" s="234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126</v>
      </c>
      <c r="AF80" s="212">
        <v>2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13"/>
      <c r="B81" s="219"/>
      <c r="C81" s="266" t="s">
        <v>129</v>
      </c>
      <c r="D81" s="224"/>
      <c r="E81" s="230"/>
      <c r="F81" s="234"/>
      <c r="G81" s="234"/>
      <c r="H81" s="234"/>
      <c r="I81" s="234"/>
      <c r="J81" s="234"/>
      <c r="K81" s="234"/>
      <c r="L81" s="234"/>
      <c r="M81" s="234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126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>
      <c r="A82" s="213"/>
      <c r="B82" s="219"/>
      <c r="C82" s="268" t="s">
        <v>184</v>
      </c>
      <c r="D82" s="225"/>
      <c r="E82" s="231">
        <v>0.93752999999999997</v>
      </c>
      <c r="F82" s="234"/>
      <c r="G82" s="234"/>
      <c r="H82" s="234"/>
      <c r="I82" s="234"/>
      <c r="J82" s="234"/>
      <c r="K82" s="234"/>
      <c r="L82" s="234"/>
      <c r="M82" s="234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126</v>
      </c>
      <c r="AF82" s="212">
        <v>0</v>
      </c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13">
        <v>13</v>
      </c>
      <c r="B83" s="219" t="s">
        <v>185</v>
      </c>
      <c r="C83" s="265" t="s">
        <v>186</v>
      </c>
      <c r="D83" s="221" t="s">
        <v>187</v>
      </c>
      <c r="E83" s="229">
        <v>820.34019999999998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22">
        <v>6.0000000000000002E-5</v>
      </c>
      <c r="O83" s="222">
        <f>ROUND(E83*N83,5)</f>
        <v>4.922E-2</v>
      </c>
      <c r="P83" s="222">
        <v>1E-3</v>
      </c>
      <c r="Q83" s="222">
        <f>ROUND(E83*P83,5)</f>
        <v>0.82033999999999996</v>
      </c>
      <c r="R83" s="222"/>
      <c r="S83" s="222"/>
      <c r="T83" s="223">
        <v>9.9779999999999994E-2</v>
      </c>
      <c r="U83" s="222">
        <f>ROUND(E83*T83,2)</f>
        <v>81.849999999999994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124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>
      <c r="A84" s="213"/>
      <c r="B84" s="219"/>
      <c r="C84" s="266" t="s">
        <v>125</v>
      </c>
      <c r="D84" s="224"/>
      <c r="E84" s="230"/>
      <c r="F84" s="234"/>
      <c r="G84" s="234"/>
      <c r="H84" s="234"/>
      <c r="I84" s="234"/>
      <c r="J84" s="234"/>
      <c r="K84" s="234"/>
      <c r="L84" s="234"/>
      <c r="M84" s="234"/>
      <c r="N84" s="222"/>
      <c r="O84" s="222"/>
      <c r="P84" s="222"/>
      <c r="Q84" s="222"/>
      <c r="R84" s="222"/>
      <c r="S84" s="222"/>
      <c r="T84" s="223"/>
      <c r="U84" s="222"/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126</v>
      </c>
      <c r="AF84" s="212">
        <v>2</v>
      </c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>
      <c r="A85" s="213"/>
      <c r="B85" s="219"/>
      <c r="C85" s="267" t="s">
        <v>188</v>
      </c>
      <c r="D85" s="224"/>
      <c r="E85" s="230"/>
      <c r="F85" s="234"/>
      <c r="G85" s="234"/>
      <c r="H85" s="234"/>
      <c r="I85" s="234"/>
      <c r="J85" s="234"/>
      <c r="K85" s="234"/>
      <c r="L85" s="234"/>
      <c r="M85" s="234"/>
      <c r="N85" s="222"/>
      <c r="O85" s="222"/>
      <c r="P85" s="222"/>
      <c r="Q85" s="222"/>
      <c r="R85" s="222"/>
      <c r="S85" s="222"/>
      <c r="T85" s="223"/>
      <c r="U85" s="222"/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126</v>
      </c>
      <c r="AF85" s="212">
        <v>2</v>
      </c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>
      <c r="A86" s="213"/>
      <c r="B86" s="219"/>
      <c r="C86" s="267" t="s">
        <v>189</v>
      </c>
      <c r="D86" s="224"/>
      <c r="E86" s="230">
        <v>820.34019953424104</v>
      </c>
      <c r="F86" s="234"/>
      <c r="G86" s="234"/>
      <c r="H86" s="234"/>
      <c r="I86" s="234"/>
      <c r="J86" s="234"/>
      <c r="K86" s="234"/>
      <c r="L86" s="234"/>
      <c r="M86" s="234"/>
      <c r="N86" s="222"/>
      <c r="O86" s="222"/>
      <c r="P86" s="222"/>
      <c r="Q86" s="222"/>
      <c r="R86" s="222"/>
      <c r="S86" s="222"/>
      <c r="T86" s="223"/>
      <c r="U86" s="222"/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126</v>
      </c>
      <c r="AF86" s="212">
        <v>2</v>
      </c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>
      <c r="A87" s="213"/>
      <c r="B87" s="219"/>
      <c r="C87" s="266" t="s">
        <v>129</v>
      </c>
      <c r="D87" s="224"/>
      <c r="E87" s="230"/>
      <c r="F87" s="234"/>
      <c r="G87" s="234"/>
      <c r="H87" s="234"/>
      <c r="I87" s="234"/>
      <c r="J87" s="234"/>
      <c r="K87" s="234"/>
      <c r="L87" s="234"/>
      <c r="M87" s="234"/>
      <c r="N87" s="222"/>
      <c r="O87" s="222"/>
      <c r="P87" s="222"/>
      <c r="Q87" s="222"/>
      <c r="R87" s="222"/>
      <c r="S87" s="222"/>
      <c r="T87" s="223"/>
      <c r="U87" s="222"/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126</v>
      </c>
      <c r="AF87" s="212">
        <v>0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>
      <c r="A88" s="213"/>
      <c r="B88" s="219"/>
      <c r="C88" s="268" t="s">
        <v>190</v>
      </c>
      <c r="D88" s="225"/>
      <c r="E88" s="231">
        <v>820.34019999999998</v>
      </c>
      <c r="F88" s="234"/>
      <c r="G88" s="234"/>
      <c r="H88" s="234"/>
      <c r="I88" s="234"/>
      <c r="J88" s="234"/>
      <c r="K88" s="234"/>
      <c r="L88" s="234"/>
      <c r="M88" s="234"/>
      <c r="N88" s="222"/>
      <c r="O88" s="222"/>
      <c r="P88" s="222"/>
      <c r="Q88" s="222"/>
      <c r="R88" s="222"/>
      <c r="S88" s="222"/>
      <c r="T88" s="223"/>
      <c r="U88" s="222"/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126</v>
      </c>
      <c r="AF88" s="212">
        <v>0</v>
      </c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>
      <c r="A89" s="213">
        <v>14</v>
      </c>
      <c r="B89" s="219" t="s">
        <v>191</v>
      </c>
      <c r="C89" s="265" t="s">
        <v>192</v>
      </c>
      <c r="D89" s="221" t="s">
        <v>169</v>
      </c>
      <c r="E89" s="229">
        <v>2.0266799999999998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22">
        <v>1</v>
      </c>
      <c r="O89" s="222">
        <f>ROUND(E89*N89,5)</f>
        <v>2.0266799999999998</v>
      </c>
      <c r="P89" s="222">
        <v>0</v>
      </c>
      <c r="Q89" s="222">
        <f>ROUND(E89*P89,5)</f>
        <v>0</v>
      </c>
      <c r="R89" s="222"/>
      <c r="S89" s="222"/>
      <c r="T89" s="223">
        <v>0</v>
      </c>
      <c r="U89" s="222">
        <f>ROUND(E89*T89,2)</f>
        <v>0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181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>
      <c r="A90" s="213"/>
      <c r="B90" s="219"/>
      <c r="C90" s="266" t="s">
        <v>125</v>
      </c>
      <c r="D90" s="224"/>
      <c r="E90" s="230"/>
      <c r="F90" s="234"/>
      <c r="G90" s="234"/>
      <c r="H90" s="234"/>
      <c r="I90" s="234"/>
      <c r="J90" s="234"/>
      <c r="K90" s="234"/>
      <c r="L90" s="234"/>
      <c r="M90" s="234"/>
      <c r="N90" s="222"/>
      <c r="O90" s="222"/>
      <c r="P90" s="222"/>
      <c r="Q90" s="222"/>
      <c r="R90" s="222"/>
      <c r="S90" s="222"/>
      <c r="T90" s="223"/>
      <c r="U90" s="222"/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126</v>
      </c>
      <c r="AF90" s="212">
        <v>2</v>
      </c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>
      <c r="A91" s="213"/>
      <c r="B91" s="219"/>
      <c r="C91" s="267" t="s">
        <v>193</v>
      </c>
      <c r="D91" s="224"/>
      <c r="E91" s="230"/>
      <c r="F91" s="234"/>
      <c r="G91" s="234"/>
      <c r="H91" s="234"/>
      <c r="I91" s="234"/>
      <c r="J91" s="234"/>
      <c r="K91" s="234"/>
      <c r="L91" s="234"/>
      <c r="M91" s="234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126</v>
      </c>
      <c r="AF91" s="212">
        <v>2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>
      <c r="A92" s="213"/>
      <c r="B92" s="219"/>
      <c r="C92" s="267" t="s">
        <v>194</v>
      </c>
      <c r="D92" s="224"/>
      <c r="E92" s="230">
        <v>2.0266753199999998</v>
      </c>
      <c r="F92" s="234"/>
      <c r="G92" s="234"/>
      <c r="H92" s="234"/>
      <c r="I92" s="234"/>
      <c r="J92" s="234"/>
      <c r="K92" s="234"/>
      <c r="L92" s="234"/>
      <c r="M92" s="234"/>
      <c r="N92" s="222"/>
      <c r="O92" s="222"/>
      <c r="P92" s="222"/>
      <c r="Q92" s="222"/>
      <c r="R92" s="222"/>
      <c r="S92" s="222"/>
      <c r="T92" s="223"/>
      <c r="U92" s="222"/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126</v>
      </c>
      <c r="AF92" s="212">
        <v>2</v>
      </c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>
      <c r="A93" s="213"/>
      <c r="B93" s="219"/>
      <c r="C93" s="266" t="s">
        <v>129</v>
      </c>
      <c r="D93" s="224"/>
      <c r="E93" s="230"/>
      <c r="F93" s="234"/>
      <c r="G93" s="234"/>
      <c r="H93" s="234"/>
      <c r="I93" s="234"/>
      <c r="J93" s="234"/>
      <c r="K93" s="234"/>
      <c r="L93" s="234"/>
      <c r="M93" s="234"/>
      <c r="N93" s="222"/>
      <c r="O93" s="222"/>
      <c r="P93" s="222"/>
      <c r="Q93" s="222"/>
      <c r="R93" s="222"/>
      <c r="S93" s="222"/>
      <c r="T93" s="223"/>
      <c r="U93" s="222"/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126</v>
      </c>
      <c r="AF93" s="212">
        <v>0</v>
      </c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>
      <c r="A94" s="213"/>
      <c r="B94" s="219"/>
      <c r="C94" s="268" t="s">
        <v>195</v>
      </c>
      <c r="D94" s="225"/>
      <c r="E94" s="231">
        <v>2.0266799999999998</v>
      </c>
      <c r="F94" s="234"/>
      <c r="G94" s="234"/>
      <c r="H94" s="234"/>
      <c r="I94" s="234"/>
      <c r="J94" s="234"/>
      <c r="K94" s="234"/>
      <c r="L94" s="234"/>
      <c r="M94" s="234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126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>
      <c r="A95" s="213">
        <v>15</v>
      </c>
      <c r="B95" s="219" t="s">
        <v>196</v>
      </c>
      <c r="C95" s="265" t="s">
        <v>197</v>
      </c>
      <c r="D95" s="221" t="s">
        <v>198</v>
      </c>
      <c r="E95" s="229">
        <v>221.8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22">
        <v>1.9000000000000001E-4</v>
      </c>
      <c r="O95" s="222">
        <f>ROUND(E95*N95,5)</f>
        <v>4.2139999999999997E-2</v>
      </c>
      <c r="P95" s="222">
        <v>0</v>
      </c>
      <c r="Q95" s="222">
        <f>ROUND(E95*P95,5)</f>
        <v>0</v>
      </c>
      <c r="R95" s="222"/>
      <c r="S95" s="222"/>
      <c r="T95" s="223">
        <v>0.23400000000000001</v>
      </c>
      <c r="U95" s="222">
        <f>ROUND(E95*T95,2)</f>
        <v>51.9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134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>
      <c r="A96" s="213"/>
      <c r="B96" s="219"/>
      <c r="C96" s="266" t="s">
        <v>125</v>
      </c>
      <c r="D96" s="224"/>
      <c r="E96" s="230"/>
      <c r="F96" s="234"/>
      <c r="G96" s="234"/>
      <c r="H96" s="234"/>
      <c r="I96" s="234"/>
      <c r="J96" s="234"/>
      <c r="K96" s="234"/>
      <c r="L96" s="234"/>
      <c r="M96" s="234"/>
      <c r="N96" s="222"/>
      <c r="O96" s="222"/>
      <c r="P96" s="222"/>
      <c r="Q96" s="222"/>
      <c r="R96" s="222"/>
      <c r="S96" s="222"/>
      <c r="T96" s="223"/>
      <c r="U96" s="222"/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126</v>
      </c>
      <c r="AF96" s="212">
        <v>2</v>
      </c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>
      <c r="A97" s="213"/>
      <c r="B97" s="219"/>
      <c r="C97" s="267" t="s">
        <v>199</v>
      </c>
      <c r="D97" s="224"/>
      <c r="E97" s="230"/>
      <c r="F97" s="234"/>
      <c r="G97" s="234"/>
      <c r="H97" s="234"/>
      <c r="I97" s="234"/>
      <c r="J97" s="234"/>
      <c r="K97" s="234"/>
      <c r="L97" s="234"/>
      <c r="M97" s="234"/>
      <c r="N97" s="222"/>
      <c r="O97" s="222"/>
      <c r="P97" s="222"/>
      <c r="Q97" s="222"/>
      <c r="R97" s="222"/>
      <c r="S97" s="222"/>
      <c r="T97" s="223"/>
      <c r="U97" s="222"/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126</v>
      </c>
      <c r="AF97" s="212">
        <v>2</v>
      </c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>
      <c r="A98" s="213"/>
      <c r="B98" s="219"/>
      <c r="C98" s="267" t="s">
        <v>200</v>
      </c>
      <c r="D98" s="224"/>
      <c r="E98" s="230">
        <v>221.8</v>
      </c>
      <c r="F98" s="234"/>
      <c r="G98" s="234"/>
      <c r="H98" s="234"/>
      <c r="I98" s="234"/>
      <c r="J98" s="234"/>
      <c r="K98" s="234"/>
      <c r="L98" s="234"/>
      <c r="M98" s="234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126</v>
      </c>
      <c r="AF98" s="212">
        <v>2</v>
      </c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>
      <c r="A99" s="213"/>
      <c r="B99" s="219"/>
      <c r="C99" s="266" t="s">
        <v>129</v>
      </c>
      <c r="D99" s="224"/>
      <c r="E99" s="230"/>
      <c r="F99" s="234"/>
      <c r="G99" s="234"/>
      <c r="H99" s="234"/>
      <c r="I99" s="234"/>
      <c r="J99" s="234"/>
      <c r="K99" s="234"/>
      <c r="L99" s="234"/>
      <c r="M99" s="234"/>
      <c r="N99" s="222"/>
      <c r="O99" s="222"/>
      <c r="P99" s="222"/>
      <c r="Q99" s="222"/>
      <c r="R99" s="222"/>
      <c r="S99" s="222"/>
      <c r="T99" s="223"/>
      <c r="U99" s="222"/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126</v>
      </c>
      <c r="AF99" s="212">
        <v>0</v>
      </c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>
      <c r="A100" s="213"/>
      <c r="B100" s="219"/>
      <c r="C100" s="268" t="s">
        <v>201</v>
      </c>
      <c r="D100" s="225"/>
      <c r="E100" s="231">
        <v>221.8</v>
      </c>
      <c r="F100" s="234"/>
      <c r="G100" s="234"/>
      <c r="H100" s="234"/>
      <c r="I100" s="234"/>
      <c r="J100" s="234"/>
      <c r="K100" s="234"/>
      <c r="L100" s="234"/>
      <c r="M100" s="234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126</v>
      </c>
      <c r="AF100" s="212">
        <v>0</v>
      </c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>
      <c r="A101" s="214" t="s">
        <v>119</v>
      </c>
      <c r="B101" s="220" t="s">
        <v>68</v>
      </c>
      <c r="C101" s="269" t="s">
        <v>69</v>
      </c>
      <c r="D101" s="226"/>
      <c r="E101" s="232"/>
      <c r="F101" s="235"/>
      <c r="G101" s="235">
        <f>SUMIF(AE102:AE126,"&lt;&gt;NOR",G102:G126)</f>
        <v>0</v>
      </c>
      <c r="H101" s="235"/>
      <c r="I101" s="235">
        <f>SUM(I102:I126)</f>
        <v>0</v>
      </c>
      <c r="J101" s="235"/>
      <c r="K101" s="235">
        <f>SUM(K102:K126)</f>
        <v>0</v>
      </c>
      <c r="L101" s="235"/>
      <c r="M101" s="235">
        <f>SUM(M102:M126)</f>
        <v>0</v>
      </c>
      <c r="N101" s="227"/>
      <c r="O101" s="227">
        <f>SUM(O102:O126)</f>
        <v>60.439599999999999</v>
      </c>
      <c r="P101" s="227"/>
      <c r="Q101" s="227">
        <f>SUM(Q102:Q126)</f>
        <v>0</v>
      </c>
      <c r="R101" s="227"/>
      <c r="S101" s="227"/>
      <c r="T101" s="228"/>
      <c r="U101" s="227">
        <f>SUM(U102:U126)</f>
        <v>916.32</v>
      </c>
      <c r="AE101" t="s">
        <v>120</v>
      </c>
    </row>
    <row r="102" spans="1:60" ht="22.5" outlineLevel="1">
      <c r="A102" s="213">
        <v>16</v>
      </c>
      <c r="B102" s="219" t="s">
        <v>202</v>
      </c>
      <c r="C102" s="265" t="s">
        <v>203</v>
      </c>
      <c r="D102" s="221" t="s">
        <v>123</v>
      </c>
      <c r="E102" s="229">
        <v>1191.96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21</v>
      </c>
      <c r="M102" s="234">
        <f>G102*(1+L102/100)</f>
        <v>0</v>
      </c>
      <c r="N102" s="222">
        <v>2.5020000000000001E-2</v>
      </c>
      <c r="O102" s="222">
        <f>ROUND(E102*N102,5)</f>
        <v>29.822839999999999</v>
      </c>
      <c r="P102" s="222">
        <v>0</v>
      </c>
      <c r="Q102" s="222">
        <f>ROUND(E102*P102,5)</f>
        <v>0</v>
      </c>
      <c r="R102" s="222"/>
      <c r="S102" s="222"/>
      <c r="T102" s="223">
        <v>0.38269999999999998</v>
      </c>
      <c r="U102" s="222">
        <f>ROUND(E102*T102,2)</f>
        <v>456.16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134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>
      <c r="A103" s="213"/>
      <c r="B103" s="219"/>
      <c r="C103" s="266" t="s">
        <v>125</v>
      </c>
      <c r="D103" s="224"/>
      <c r="E103" s="230"/>
      <c r="F103" s="234"/>
      <c r="G103" s="234"/>
      <c r="H103" s="234"/>
      <c r="I103" s="234"/>
      <c r="J103" s="234"/>
      <c r="K103" s="234"/>
      <c r="L103" s="234"/>
      <c r="M103" s="234"/>
      <c r="N103" s="222"/>
      <c r="O103" s="222"/>
      <c r="P103" s="222"/>
      <c r="Q103" s="222"/>
      <c r="R103" s="222"/>
      <c r="S103" s="222"/>
      <c r="T103" s="223"/>
      <c r="U103" s="22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126</v>
      </c>
      <c r="AF103" s="212">
        <v>2</v>
      </c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45" outlineLevel="1">
      <c r="A104" s="213"/>
      <c r="B104" s="219"/>
      <c r="C104" s="267" t="s">
        <v>204</v>
      </c>
      <c r="D104" s="224"/>
      <c r="E104" s="230"/>
      <c r="F104" s="234"/>
      <c r="G104" s="234"/>
      <c r="H104" s="234"/>
      <c r="I104" s="234"/>
      <c r="J104" s="234"/>
      <c r="K104" s="234"/>
      <c r="L104" s="234"/>
      <c r="M104" s="234"/>
      <c r="N104" s="222"/>
      <c r="O104" s="222"/>
      <c r="P104" s="222"/>
      <c r="Q104" s="222"/>
      <c r="R104" s="222"/>
      <c r="S104" s="222"/>
      <c r="T104" s="223"/>
      <c r="U104" s="22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126</v>
      </c>
      <c r="AF104" s="212">
        <v>2</v>
      </c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>
      <c r="A105" s="213"/>
      <c r="B105" s="219"/>
      <c r="C105" s="267" t="s">
        <v>205</v>
      </c>
      <c r="D105" s="224"/>
      <c r="E105" s="230"/>
      <c r="F105" s="234"/>
      <c r="G105" s="234"/>
      <c r="H105" s="234"/>
      <c r="I105" s="234"/>
      <c r="J105" s="234"/>
      <c r="K105" s="234"/>
      <c r="L105" s="234"/>
      <c r="M105" s="234"/>
      <c r="N105" s="222"/>
      <c r="O105" s="222"/>
      <c r="P105" s="222"/>
      <c r="Q105" s="222"/>
      <c r="R105" s="222"/>
      <c r="S105" s="222"/>
      <c r="T105" s="223"/>
      <c r="U105" s="22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126</v>
      </c>
      <c r="AF105" s="212">
        <v>2</v>
      </c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>
      <c r="A106" s="213"/>
      <c r="B106" s="219"/>
      <c r="C106" s="267" t="s">
        <v>206</v>
      </c>
      <c r="D106" s="224"/>
      <c r="E106" s="230">
        <v>1191.96</v>
      </c>
      <c r="F106" s="234"/>
      <c r="G106" s="234"/>
      <c r="H106" s="234"/>
      <c r="I106" s="234"/>
      <c r="J106" s="234"/>
      <c r="K106" s="234"/>
      <c r="L106" s="234"/>
      <c r="M106" s="234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126</v>
      </c>
      <c r="AF106" s="212">
        <v>2</v>
      </c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>
      <c r="A107" s="213"/>
      <c r="B107" s="219"/>
      <c r="C107" s="266" t="s">
        <v>129</v>
      </c>
      <c r="D107" s="224"/>
      <c r="E107" s="230"/>
      <c r="F107" s="234"/>
      <c r="G107" s="234"/>
      <c r="H107" s="234"/>
      <c r="I107" s="234"/>
      <c r="J107" s="234"/>
      <c r="K107" s="234"/>
      <c r="L107" s="234"/>
      <c r="M107" s="234"/>
      <c r="N107" s="222"/>
      <c r="O107" s="222"/>
      <c r="P107" s="222"/>
      <c r="Q107" s="222"/>
      <c r="R107" s="222"/>
      <c r="S107" s="222"/>
      <c r="T107" s="223"/>
      <c r="U107" s="22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126</v>
      </c>
      <c r="AF107" s="212">
        <v>0</v>
      </c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>
      <c r="A108" s="213"/>
      <c r="B108" s="219"/>
      <c r="C108" s="268" t="s">
        <v>207</v>
      </c>
      <c r="D108" s="225"/>
      <c r="E108" s="231">
        <v>1191.96</v>
      </c>
      <c r="F108" s="234"/>
      <c r="G108" s="234"/>
      <c r="H108" s="234"/>
      <c r="I108" s="234"/>
      <c r="J108" s="234"/>
      <c r="K108" s="234"/>
      <c r="L108" s="234"/>
      <c r="M108" s="234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126</v>
      </c>
      <c r="AF108" s="212">
        <v>0</v>
      </c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>
      <c r="A109" s="213">
        <v>17</v>
      </c>
      <c r="B109" s="219" t="s">
        <v>208</v>
      </c>
      <c r="C109" s="265" t="s">
        <v>209</v>
      </c>
      <c r="D109" s="221" t="s">
        <v>198</v>
      </c>
      <c r="E109" s="229">
        <v>450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21</v>
      </c>
      <c r="M109" s="234">
        <f>G109*(1+L109/100)</f>
        <v>0</v>
      </c>
      <c r="N109" s="222">
        <v>4.4000000000000002E-4</v>
      </c>
      <c r="O109" s="222">
        <f>ROUND(E109*N109,5)</f>
        <v>0.19800000000000001</v>
      </c>
      <c r="P109" s="222">
        <v>0</v>
      </c>
      <c r="Q109" s="222">
        <f>ROUND(E109*P109,5)</f>
        <v>0</v>
      </c>
      <c r="R109" s="222"/>
      <c r="S109" s="222"/>
      <c r="T109" s="223">
        <v>8.1600000000000006E-3</v>
      </c>
      <c r="U109" s="222">
        <f>ROUND(E109*T109,2)</f>
        <v>3.67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134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>
      <c r="A110" s="213"/>
      <c r="B110" s="219"/>
      <c r="C110" s="266" t="s">
        <v>125</v>
      </c>
      <c r="D110" s="224"/>
      <c r="E110" s="230"/>
      <c r="F110" s="234"/>
      <c r="G110" s="234"/>
      <c r="H110" s="234"/>
      <c r="I110" s="234"/>
      <c r="J110" s="234"/>
      <c r="K110" s="234"/>
      <c r="L110" s="234"/>
      <c r="M110" s="234"/>
      <c r="N110" s="222"/>
      <c r="O110" s="222"/>
      <c r="P110" s="222"/>
      <c r="Q110" s="222"/>
      <c r="R110" s="222"/>
      <c r="S110" s="222"/>
      <c r="T110" s="223"/>
      <c r="U110" s="22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126</v>
      </c>
      <c r="AF110" s="212">
        <v>2</v>
      </c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>
      <c r="A111" s="213"/>
      <c r="B111" s="219"/>
      <c r="C111" s="267" t="s">
        <v>210</v>
      </c>
      <c r="D111" s="224"/>
      <c r="E111" s="230"/>
      <c r="F111" s="234"/>
      <c r="G111" s="234"/>
      <c r="H111" s="234"/>
      <c r="I111" s="234"/>
      <c r="J111" s="234"/>
      <c r="K111" s="234"/>
      <c r="L111" s="234"/>
      <c r="M111" s="234"/>
      <c r="N111" s="222"/>
      <c r="O111" s="222"/>
      <c r="P111" s="222"/>
      <c r="Q111" s="222"/>
      <c r="R111" s="222"/>
      <c r="S111" s="222"/>
      <c r="T111" s="223"/>
      <c r="U111" s="22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126</v>
      </c>
      <c r="AF111" s="212">
        <v>2</v>
      </c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>
      <c r="A112" s="213"/>
      <c r="B112" s="219"/>
      <c r="C112" s="267" t="s">
        <v>211</v>
      </c>
      <c r="D112" s="224"/>
      <c r="E112" s="230">
        <v>-300</v>
      </c>
      <c r="F112" s="234"/>
      <c r="G112" s="234"/>
      <c r="H112" s="234"/>
      <c r="I112" s="234"/>
      <c r="J112" s="234"/>
      <c r="K112" s="234"/>
      <c r="L112" s="234"/>
      <c r="M112" s="234"/>
      <c r="N112" s="222"/>
      <c r="O112" s="222"/>
      <c r="P112" s="222"/>
      <c r="Q112" s="222"/>
      <c r="R112" s="222"/>
      <c r="S112" s="222"/>
      <c r="T112" s="223"/>
      <c r="U112" s="22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126</v>
      </c>
      <c r="AF112" s="212">
        <v>2</v>
      </c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>
      <c r="A113" s="213"/>
      <c r="B113" s="219"/>
      <c r="C113" s="266" t="s">
        <v>129</v>
      </c>
      <c r="D113" s="224"/>
      <c r="E113" s="230"/>
      <c r="F113" s="234"/>
      <c r="G113" s="234"/>
      <c r="H113" s="234"/>
      <c r="I113" s="234"/>
      <c r="J113" s="234"/>
      <c r="K113" s="234"/>
      <c r="L113" s="234"/>
      <c r="M113" s="234"/>
      <c r="N113" s="222"/>
      <c r="O113" s="222"/>
      <c r="P113" s="222"/>
      <c r="Q113" s="222"/>
      <c r="R113" s="222"/>
      <c r="S113" s="222"/>
      <c r="T113" s="223"/>
      <c r="U113" s="22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126</v>
      </c>
      <c r="AF113" s="212">
        <v>0</v>
      </c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>
      <c r="A114" s="213"/>
      <c r="B114" s="219"/>
      <c r="C114" s="268" t="s">
        <v>212</v>
      </c>
      <c r="D114" s="225"/>
      <c r="E114" s="231">
        <v>450</v>
      </c>
      <c r="F114" s="234"/>
      <c r="G114" s="234"/>
      <c r="H114" s="234"/>
      <c r="I114" s="234"/>
      <c r="J114" s="234"/>
      <c r="K114" s="234"/>
      <c r="L114" s="234"/>
      <c r="M114" s="234"/>
      <c r="N114" s="222"/>
      <c r="O114" s="222"/>
      <c r="P114" s="222"/>
      <c r="Q114" s="222"/>
      <c r="R114" s="222"/>
      <c r="S114" s="222"/>
      <c r="T114" s="223"/>
      <c r="U114" s="22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126</v>
      </c>
      <c r="AF114" s="212">
        <v>0</v>
      </c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>
      <c r="A115" s="213">
        <v>18</v>
      </c>
      <c r="B115" s="219" t="s">
        <v>213</v>
      </c>
      <c r="C115" s="265" t="s">
        <v>214</v>
      </c>
      <c r="D115" s="221" t="s">
        <v>123</v>
      </c>
      <c r="E115" s="229">
        <v>1191.96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22">
        <v>2.5020000000000001E-2</v>
      </c>
      <c r="O115" s="222">
        <f>ROUND(E115*N115,5)</f>
        <v>29.822839999999999</v>
      </c>
      <c r="P115" s="222">
        <v>0</v>
      </c>
      <c r="Q115" s="222">
        <f>ROUND(E115*P115,5)</f>
        <v>0</v>
      </c>
      <c r="R115" s="222"/>
      <c r="S115" s="222"/>
      <c r="T115" s="223">
        <v>0.38269999999999998</v>
      </c>
      <c r="U115" s="222">
        <f>ROUND(E115*T115,2)</f>
        <v>456.16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134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>
      <c r="A116" s="213"/>
      <c r="B116" s="219"/>
      <c r="C116" s="266" t="s">
        <v>125</v>
      </c>
      <c r="D116" s="224"/>
      <c r="E116" s="230"/>
      <c r="F116" s="234"/>
      <c r="G116" s="234"/>
      <c r="H116" s="234"/>
      <c r="I116" s="234"/>
      <c r="J116" s="234"/>
      <c r="K116" s="234"/>
      <c r="L116" s="234"/>
      <c r="M116" s="234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126</v>
      </c>
      <c r="AF116" s="212">
        <v>2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>
      <c r="A117" s="213"/>
      <c r="B117" s="219"/>
      <c r="C117" s="267" t="s">
        <v>215</v>
      </c>
      <c r="D117" s="224"/>
      <c r="E117" s="230"/>
      <c r="F117" s="234"/>
      <c r="G117" s="234"/>
      <c r="H117" s="234"/>
      <c r="I117" s="234"/>
      <c r="J117" s="234"/>
      <c r="K117" s="234"/>
      <c r="L117" s="234"/>
      <c r="M117" s="234"/>
      <c r="N117" s="222"/>
      <c r="O117" s="222"/>
      <c r="P117" s="222"/>
      <c r="Q117" s="222"/>
      <c r="R117" s="222"/>
      <c r="S117" s="222"/>
      <c r="T117" s="223"/>
      <c r="U117" s="22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126</v>
      </c>
      <c r="AF117" s="212">
        <v>2</v>
      </c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>
      <c r="A118" s="213"/>
      <c r="B118" s="219"/>
      <c r="C118" s="267" t="s">
        <v>206</v>
      </c>
      <c r="D118" s="224"/>
      <c r="E118" s="230">
        <v>1191.96</v>
      </c>
      <c r="F118" s="234"/>
      <c r="G118" s="234"/>
      <c r="H118" s="234"/>
      <c r="I118" s="234"/>
      <c r="J118" s="234"/>
      <c r="K118" s="234"/>
      <c r="L118" s="234"/>
      <c r="M118" s="234"/>
      <c r="N118" s="222"/>
      <c r="O118" s="222"/>
      <c r="P118" s="222"/>
      <c r="Q118" s="222"/>
      <c r="R118" s="222"/>
      <c r="S118" s="222"/>
      <c r="T118" s="223"/>
      <c r="U118" s="22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126</v>
      </c>
      <c r="AF118" s="212">
        <v>2</v>
      </c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>
      <c r="A119" s="213"/>
      <c r="B119" s="219"/>
      <c r="C119" s="266" t="s">
        <v>129</v>
      </c>
      <c r="D119" s="224"/>
      <c r="E119" s="230"/>
      <c r="F119" s="234"/>
      <c r="G119" s="234"/>
      <c r="H119" s="234"/>
      <c r="I119" s="234"/>
      <c r="J119" s="234"/>
      <c r="K119" s="234"/>
      <c r="L119" s="234"/>
      <c r="M119" s="234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126</v>
      </c>
      <c r="AF119" s="212">
        <v>0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>
      <c r="A120" s="213"/>
      <c r="B120" s="219"/>
      <c r="C120" s="268" t="s">
        <v>207</v>
      </c>
      <c r="D120" s="225"/>
      <c r="E120" s="231">
        <v>1191.96</v>
      </c>
      <c r="F120" s="234"/>
      <c r="G120" s="234"/>
      <c r="H120" s="234"/>
      <c r="I120" s="234"/>
      <c r="J120" s="234"/>
      <c r="K120" s="234"/>
      <c r="L120" s="234"/>
      <c r="M120" s="234"/>
      <c r="N120" s="222"/>
      <c r="O120" s="222"/>
      <c r="P120" s="222"/>
      <c r="Q120" s="222"/>
      <c r="R120" s="222"/>
      <c r="S120" s="222"/>
      <c r="T120" s="223"/>
      <c r="U120" s="22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126</v>
      </c>
      <c r="AF120" s="212">
        <v>0</v>
      </c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>
      <c r="A121" s="213">
        <v>19</v>
      </c>
      <c r="B121" s="219" t="s">
        <v>216</v>
      </c>
      <c r="C121" s="265" t="s">
        <v>217</v>
      </c>
      <c r="D121" s="221" t="s">
        <v>123</v>
      </c>
      <c r="E121" s="229">
        <v>4.5960000000000001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21</v>
      </c>
      <c r="M121" s="234">
        <f>G121*(1+L121/100)</f>
        <v>0</v>
      </c>
      <c r="N121" s="222">
        <v>0.12966</v>
      </c>
      <c r="O121" s="222">
        <f>ROUND(E121*N121,5)</f>
        <v>0.59592000000000001</v>
      </c>
      <c r="P121" s="222">
        <v>0</v>
      </c>
      <c r="Q121" s="222">
        <f>ROUND(E121*P121,5)</f>
        <v>0</v>
      </c>
      <c r="R121" s="222"/>
      <c r="S121" s="222"/>
      <c r="T121" s="223">
        <v>7.1999999999999995E-2</v>
      </c>
      <c r="U121" s="222">
        <f>ROUND(E121*T121,2)</f>
        <v>0.33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134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>
      <c r="A122" s="213"/>
      <c r="B122" s="219"/>
      <c r="C122" s="266" t="s">
        <v>125</v>
      </c>
      <c r="D122" s="224"/>
      <c r="E122" s="230"/>
      <c r="F122" s="234"/>
      <c r="G122" s="234"/>
      <c r="H122" s="234"/>
      <c r="I122" s="234"/>
      <c r="J122" s="234"/>
      <c r="K122" s="234"/>
      <c r="L122" s="234"/>
      <c r="M122" s="234"/>
      <c r="N122" s="222"/>
      <c r="O122" s="222"/>
      <c r="P122" s="222"/>
      <c r="Q122" s="222"/>
      <c r="R122" s="222"/>
      <c r="S122" s="222"/>
      <c r="T122" s="223"/>
      <c r="U122" s="22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126</v>
      </c>
      <c r="AF122" s="212">
        <v>2</v>
      </c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>
      <c r="A123" s="213"/>
      <c r="B123" s="219"/>
      <c r="C123" s="267" t="s">
        <v>218</v>
      </c>
      <c r="D123" s="224"/>
      <c r="E123" s="230"/>
      <c r="F123" s="234"/>
      <c r="G123" s="234"/>
      <c r="H123" s="234"/>
      <c r="I123" s="234"/>
      <c r="J123" s="234"/>
      <c r="K123" s="234"/>
      <c r="L123" s="234"/>
      <c r="M123" s="234"/>
      <c r="N123" s="222"/>
      <c r="O123" s="222"/>
      <c r="P123" s="222"/>
      <c r="Q123" s="222"/>
      <c r="R123" s="222"/>
      <c r="S123" s="222"/>
      <c r="T123" s="223"/>
      <c r="U123" s="22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126</v>
      </c>
      <c r="AF123" s="212">
        <v>2</v>
      </c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>
      <c r="A124" s="213"/>
      <c r="B124" s="219"/>
      <c r="C124" s="267" t="s">
        <v>219</v>
      </c>
      <c r="D124" s="224"/>
      <c r="E124" s="230">
        <v>4.5960000000000001</v>
      </c>
      <c r="F124" s="234"/>
      <c r="G124" s="234"/>
      <c r="H124" s="234"/>
      <c r="I124" s="234"/>
      <c r="J124" s="234"/>
      <c r="K124" s="234"/>
      <c r="L124" s="234"/>
      <c r="M124" s="234"/>
      <c r="N124" s="222"/>
      <c r="O124" s="222"/>
      <c r="P124" s="222"/>
      <c r="Q124" s="222"/>
      <c r="R124" s="222"/>
      <c r="S124" s="222"/>
      <c r="T124" s="223"/>
      <c r="U124" s="22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126</v>
      </c>
      <c r="AF124" s="212">
        <v>2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>
      <c r="A125" s="213"/>
      <c r="B125" s="219"/>
      <c r="C125" s="266" t="s">
        <v>129</v>
      </c>
      <c r="D125" s="224"/>
      <c r="E125" s="230"/>
      <c r="F125" s="234"/>
      <c r="G125" s="234"/>
      <c r="H125" s="234"/>
      <c r="I125" s="234"/>
      <c r="J125" s="234"/>
      <c r="K125" s="234"/>
      <c r="L125" s="234"/>
      <c r="M125" s="234"/>
      <c r="N125" s="222"/>
      <c r="O125" s="222"/>
      <c r="P125" s="222"/>
      <c r="Q125" s="222"/>
      <c r="R125" s="222"/>
      <c r="S125" s="222"/>
      <c r="T125" s="223"/>
      <c r="U125" s="22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126</v>
      </c>
      <c r="AF125" s="212">
        <v>0</v>
      </c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>
      <c r="A126" s="213"/>
      <c r="B126" s="219"/>
      <c r="C126" s="268" t="s">
        <v>220</v>
      </c>
      <c r="D126" s="225"/>
      <c r="E126" s="231">
        <v>4.5960000000000001</v>
      </c>
      <c r="F126" s="234"/>
      <c r="G126" s="234"/>
      <c r="H126" s="234"/>
      <c r="I126" s="234"/>
      <c r="J126" s="234"/>
      <c r="K126" s="234"/>
      <c r="L126" s="234"/>
      <c r="M126" s="234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126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>
      <c r="A127" s="214" t="s">
        <v>119</v>
      </c>
      <c r="B127" s="220" t="s">
        <v>70</v>
      </c>
      <c r="C127" s="269" t="s">
        <v>71</v>
      </c>
      <c r="D127" s="226"/>
      <c r="E127" s="232"/>
      <c r="F127" s="235"/>
      <c r="G127" s="235">
        <f>SUMIF(AE128:AE155,"&lt;&gt;NOR",G128:G155)</f>
        <v>0</v>
      </c>
      <c r="H127" s="235"/>
      <c r="I127" s="235">
        <f>SUM(I128:I155)</f>
        <v>0</v>
      </c>
      <c r="J127" s="235"/>
      <c r="K127" s="235">
        <f>SUM(K128:K155)</f>
        <v>0</v>
      </c>
      <c r="L127" s="235"/>
      <c r="M127" s="235">
        <f>SUM(M128:M155)</f>
        <v>0</v>
      </c>
      <c r="N127" s="227"/>
      <c r="O127" s="227">
        <f>SUM(O128:O155)</f>
        <v>1.6759999999999999</v>
      </c>
      <c r="P127" s="227"/>
      <c r="Q127" s="227">
        <f>SUM(Q128:Q155)</f>
        <v>0</v>
      </c>
      <c r="R127" s="227"/>
      <c r="S127" s="227"/>
      <c r="T127" s="228"/>
      <c r="U127" s="227">
        <f>SUM(U128:U155)</f>
        <v>48.4</v>
      </c>
      <c r="AE127" t="s">
        <v>120</v>
      </c>
    </row>
    <row r="128" spans="1:60" outlineLevel="1">
      <c r="A128" s="213">
        <v>20</v>
      </c>
      <c r="B128" s="219" t="s">
        <v>221</v>
      </c>
      <c r="C128" s="265" t="s">
        <v>222</v>
      </c>
      <c r="D128" s="221" t="s">
        <v>175</v>
      </c>
      <c r="E128" s="229">
        <v>4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21</v>
      </c>
      <c r="M128" s="234">
        <f>G128*(1+L128/100)</f>
        <v>0</v>
      </c>
      <c r="N128" s="222">
        <v>9.1139999999999999E-2</v>
      </c>
      <c r="O128" s="222">
        <f>ROUND(E128*N128,5)</f>
        <v>0.36456</v>
      </c>
      <c r="P128" s="222">
        <v>0</v>
      </c>
      <c r="Q128" s="222">
        <f>ROUND(E128*P128,5)</f>
        <v>0</v>
      </c>
      <c r="R128" s="222"/>
      <c r="S128" s="222"/>
      <c r="T128" s="223">
        <v>0.49399999999999999</v>
      </c>
      <c r="U128" s="222">
        <f>ROUND(E128*T128,2)</f>
        <v>1.98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134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>
      <c r="A129" s="213"/>
      <c r="B129" s="219"/>
      <c r="C129" s="266" t="s">
        <v>125</v>
      </c>
      <c r="D129" s="224"/>
      <c r="E129" s="230"/>
      <c r="F129" s="234"/>
      <c r="G129" s="234"/>
      <c r="H129" s="234"/>
      <c r="I129" s="234"/>
      <c r="J129" s="234"/>
      <c r="K129" s="234"/>
      <c r="L129" s="234"/>
      <c r="M129" s="234"/>
      <c r="N129" s="222"/>
      <c r="O129" s="222"/>
      <c r="P129" s="222"/>
      <c r="Q129" s="222"/>
      <c r="R129" s="222"/>
      <c r="S129" s="222"/>
      <c r="T129" s="223"/>
      <c r="U129" s="22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126</v>
      </c>
      <c r="AF129" s="212">
        <v>2</v>
      </c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>
      <c r="A130" s="213"/>
      <c r="B130" s="219"/>
      <c r="C130" s="267" t="s">
        <v>223</v>
      </c>
      <c r="D130" s="224"/>
      <c r="E130" s="230"/>
      <c r="F130" s="234"/>
      <c r="G130" s="234"/>
      <c r="H130" s="234"/>
      <c r="I130" s="234"/>
      <c r="J130" s="234"/>
      <c r="K130" s="234"/>
      <c r="L130" s="234"/>
      <c r="M130" s="234"/>
      <c r="N130" s="222"/>
      <c r="O130" s="222"/>
      <c r="P130" s="222"/>
      <c r="Q130" s="222"/>
      <c r="R130" s="222"/>
      <c r="S130" s="222"/>
      <c r="T130" s="223"/>
      <c r="U130" s="22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126</v>
      </c>
      <c r="AF130" s="212">
        <v>2</v>
      </c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>
      <c r="A131" s="213"/>
      <c r="B131" s="219"/>
      <c r="C131" s="267" t="s">
        <v>224</v>
      </c>
      <c r="D131" s="224"/>
      <c r="E131" s="230">
        <v>4</v>
      </c>
      <c r="F131" s="234"/>
      <c r="G131" s="234"/>
      <c r="H131" s="234"/>
      <c r="I131" s="234"/>
      <c r="J131" s="234"/>
      <c r="K131" s="234"/>
      <c r="L131" s="234"/>
      <c r="M131" s="234"/>
      <c r="N131" s="222"/>
      <c r="O131" s="222"/>
      <c r="P131" s="222"/>
      <c r="Q131" s="222"/>
      <c r="R131" s="222"/>
      <c r="S131" s="222"/>
      <c r="T131" s="223"/>
      <c r="U131" s="22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126</v>
      </c>
      <c r="AF131" s="212">
        <v>2</v>
      </c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>
      <c r="A132" s="213"/>
      <c r="B132" s="219"/>
      <c r="C132" s="266" t="s">
        <v>129</v>
      </c>
      <c r="D132" s="224"/>
      <c r="E132" s="230"/>
      <c r="F132" s="234"/>
      <c r="G132" s="234"/>
      <c r="H132" s="234"/>
      <c r="I132" s="234"/>
      <c r="J132" s="234"/>
      <c r="K132" s="234"/>
      <c r="L132" s="234"/>
      <c r="M132" s="234"/>
      <c r="N132" s="222"/>
      <c r="O132" s="222"/>
      <c r="P132" s="222"/>
      <c r="Q132" s="222"/>
      <c r="R132" s="222"/>
      <c r="S132" s="222"/>
      <c r="T132" s="223"/>
      <c r="U132" s="22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126</v>
      </c>
      <c r="AF132" s="212">
        <v>0</v>
      </c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>
      <c r="A133" s="213"/>
      <c r="B133" s="219"/>
      <c r="C133" s="268" t="s">
        <v>225</v>
      </c>
      <c r="D133" s="225"/>
      <c r="E133" s="231">
        <v>4</v>
      </c>
      <c r="F133" s="234"/>
      <c r="G133" s="234"/>
      <c r="H133" s="234"/>
      <c r="I133" s="234"/>
      <c r="J133" s="234"/>
      <c r="K133" s="234"/>
      <c r="L133" s="234"/>
      <c r="M133" s="234"/>
      <c r="N133" s="222"/>
      <c r="O133" s="222"/>
      <c r="P133" s="222"/>
      <c r="Q133" s="222"/>
      <c r="R133" s="222"/>
      <c r="S133" s="222"/>
      <c r="T133" s="223"/>
      <c r="U133" s="22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126</v>
      </c>
      <c r="AF133" s="212">
        <v>0</v>
      </c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>
      <c r="A134" s="213">
        <v>21</v>
      </c>
      <c r="B134" s="219" t="s">
        <v>226</v>
      </c>
      <c r="C134" s="265" t="s">
        <v>227</v>
      </c>
      <c r="D134" s="221" t="s">
        <v>123</v>
      </c>
      <c r="E134" s="229">
        <v>109.89</v>
      </c>
      <c r="F134" s="233"/>
      <c r="G134" s="234">
        <f>ROUND(E134*F134,2)</f>
        <v>0</v>
      </c>
      <c r="H134" s="233"/>
      <c r="I134" s="234">
        <f>ROUND(E134*H134,2)</f>
        <v>0</v>
      </c>
      <c r="J134" s="233"/>
      <c r="K134" s="234">
        <f>ROUND(E134*J134,2)</f>
        <v>0</v>
      </c>
      <c r="L134" s="234">
        <v>21</v>
      </c>
      <c r="M134" s="234">
        <f>G134*(1+L134/100)</f>
        <v>0</v>
      </c>
      <c r="N134" s="222">
        <v>9.9000000000000008E-3</v>
      </c>
      <c r="O134" s="222">
        <f>ROUND(E134*N134,5)</f>
        <v>1.0879099999999999</v>
      </c>
      <c r="P134" s="222">
        <v>0</v>
      </c>
      <c r="Q134" s="222">
        <f>ROUND(E134*P134,5)</f>
        <v>0</v>
      </c>
      <c r="R134" s="222"/>
      <c r="S134" s="222"/>
      <c r="T134" s="223">
        <v>0</v>
      </c>
      <c r="U134" s="222">
        <f>ROUND(E134*T134,2)</f>
        <v>0</v>
      </c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181</v>
      </c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>
      <c r="A135" s="213"/>
      <c r="B135" s="219"/>
      <c r="C135" s="266" t="s">
        <v>125</v>
      </c>
      <c r="D135" s="224"/>
      <c r="E135" s="230"/>
      <c r="F135" s="234"/>
      <c r="G135" s="234"/>
      <c r="H135" s="234"/>
      <c r="I135" s="234"/>
      <c r="J135" s="234"/>
      <c r="K135" s="234"/>
      <c r="L135" s="234"/>
      <c r="M135" s="234"/>
      <c r="N135" s="222"/>
      <c r="O135" s="222"/>
      <c r="P135" s="222"/>
      <c r="Q135" s="222"/>
      <c r="R135" s="222"/>
      <c r="S135" s="222"/>
      <c r="T135" s="223"/>
      <c r="U135" s="22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126</v>
      </c>
      <c r="AF135" s="212">
        <v>2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>
      <c r="A136" s="213"/>
      <c r="B136" s="219"/>
      <c r="C136" s="267" t="s">
        <v>228</v>
      </c>
      <c r="D136" s="224"/>
      <c r="E136" s="230"/>
      <c r="F136" s="234"/>
      <c r="G136" s="234"/>
      <c r="H136" s="234"/>
      <c r="I136" s="234"/>
      <c r="J136" s="234"/>
      <c r="K136" s="234"/>
      <c r="L136" s="234"/>
      <c r="M136" s="234"/>
      <c r="N136" s="222"/>
      <c r="O136" s="222"/>
      <c r="P136" s="222"/>
      <c r="Q136" s="222"/>
      <c r="R136" s="222"/>
      <c r="S136" s="222"/>
      <c r="T136" s="223"/>
      <c r="U136" s="22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126</v>
      </c>
      <c r="AF136" s="212">
        <v>2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>
      <c r="A137" s="213"/>
      <c r="B137" s="219"/>
      <c r="C137" s="267" t="s">
        <v>229</v>
      </c>
      <c r="D137" s="224"/>
      <c r="E137" s="230"/>
      <c r="F137" s="234"/>
      <c r="G137" s="234"/>
      <c r="H137" s="234"/>
      <c r="I137" s="234"/>
      <c r="J137" s="234"/>
      <c r="K137" s="234"/>
      <c r="L137" s="234"/>
      <c r="M137" s="234"/>
      <c r="N137" s="222"/>
      <c r="O137" s="222"/>
      <c r="P137" s="222"/>
      <c r="Q137" s="222"/>
      <c r="R137" s="222"/>
      <c r="S137" s="222"/>
      <c r="T137" s="223"/>
      <c r="U137" s="22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126</v>
      </c>
      <c r="AF137" s="212">
        <v>2</v>
      </c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>
      <c r="A138" s="213"/>
      <c r="B138" s="219"/>
      <c r="C138" s="267" t="s">
        <v>230</v>
      </c>
      <c r="D138" s="224"/>
      <c r="E138" s="230">
        <v>109.89</v>
      </c>
      <c r="F138" s="234"/>
      <c r="G138" s="234"/>
      <c r="H138" s="234"/>
      <c r="I138" s="234"/>
      <c r="J138" s="234"/>
      <c r="K138" s="234"/>
      <c r="L138" s="234"/>
      <c r="M138" s="234"/>
      <c r="N138" s="222"/>
      <c r="O138" s="222"/>
      <c r="P138" s="222"/>
      <c r="Q138" s="222"/>
      <c r="R138" s="222"/>
      <c r="S138" s="222"/>
      <c r="T138" s="223"/>
      <c r="U138" s="22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126</v>
      </c>
      <c r="AF138" s="212">
        <v>2</v>
      </c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>
      <c r="A139" s="213"/>
      <c r="B139" s="219"/>
      <c r="C139" s="266" t="s">
        <v>129</v>
      </c>
      <c r="D139" s="224"/>
      <c r="E139" s="230"/>
      <c r="F139" s="234"/>
      <c r="G139" s="234"/>
      <c r="H139" s="234"/>
      <c r="I139" s="234"/>
      <c r="J139" s="234"/>
      <c r="K139" s="234"/>
      <c r="L139" s="234"/>
      <c r="M139" s="234"/>
      <c r="N139" s="222"/>
      <c r="O139" s="222"/>
      <c r="P139" s="222"/>
      <c r="Q139" s="222"/>
      <c r="R139" s="222"/>
      <c r="S139" s="222"/>
      <c r="T139" s="223"/>
      <c r="U139" s="22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126</v>
      </c>
      <c r="AF139" s="212">
        <v>0</v>
      </c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>
      <c r="A140" s="213"/>
      <c r="B140" s="219"/>
      <c r="C140" s="268" t="s">
        <v>231</v>
      </c>
      <c r="D140" s="225"/>
      <c r="E140" s="231">
        <v>109.89</v>
      </c>
      <c r="F140" s="234"/>
      <c r="G140" s="234"/>
      <c r="H140" s="234"/>
      <c r="I140" s="234"/>
      <c r="J140" s="234"/>
      <c r="K140" s="234"/>
      <c r="L140" s="234"/>
      <c r="M140" s="234"/>
      <c r="N140" s="222"/>
      <c r="O140" s="222"/>
      <c r="P140" s="222"/>
      <c r="Q140" s="222"/>
      <c r="R140" s="222"/>
      <c r="S140" s="222"/>
      <c r="T140" s="223"/>
      <c r="U140" s="22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126</v>
      </c>
      <c r="AF140" s="212">
        <v>0</v>
      </c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>
      <c r="A141" s="213">
        <v>22</v>
      </c>
      <c r="B141" s="219" t="s">
        <v>232</v>
      </c>
      <c r="C141" s="265" t="s">
        <v>233</v>
      </c>
      <c r="D141" s="221" t="s">
        <v>123</v>
      </c>
      <c r="E141" s="229">
        <v>120.736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22">
        <v>7.6000000000000004E-4</v>
      </c>
      <c r="O141" s="222">
        <f>ROUND(E141*N141,5)</f>
        <v>9.1759999999999994E-2</v>
      </c>
      <c r="P141" s="222">
        <v>0</v>
      </c>
      <c r="Q141" s="222">
        <f>ROUND(E141*P141,5)</f>
        <v>0</v>
      </c>
      <c r="R141" s="222"/>
      <c r="S141" s="222"/>
      <c r="T141" s="223">
        <v>0.23</v>
      </c>
      <c r="U141" s="222">
        <f>ROUND(E141*T141,2)</f>
        <v>27.77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134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>
      <c r="A142" s="213"/>
      <c r="B142" s="219"/>
      <c r="C142" s="266" t="s">
        <v>125</v>
      </c>
      <c r="D142" s="224"/>
      <c r="E142" s="230"/>
      <c r="F142" s="234"/>
      <c r="G142" s="234"/>
      <c r="H142" s="234"/>
      <c r="I142" s="234"/>
      <c r="J142" s="234"/>
      <c r="K142" s="234"/>
      <c r="L142" s="234"/>
      <c r="M142" s="234"/>
      <c r="N142" s="222"/>
      <c r="O142" s="222"/>
      <c r="P142" s="222"/>
      <c r="Q142" s="222"/>
      <c r="R142" s="222"/>
      <c r="S142" s="222"/>
      <c r="T142" s="223"/>
      <c r="U142" s="22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126</v>
      </c>
      <c r="AF142" s="212">
        <v>2</v>
      </c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>
      <c r="A143" s="213"/>
      <c r="B143" s="219"/>
      <c r="C143" s="267" t="s">
        <v>234</v>
      </c>
      <c r="D143" s="224"/>
      <c r="E143" s="230"/>
      <c r="F143" s="234"/>
      <c r="G143" s="234"/>
      <c r="H143" s="234"/>
      <c r="I143" s="234"/>
      <c r="J143" s="234"/>
      <c r="K143" s="234"/>
      <c r="L143" s="234"/>
      <c r="M143" s="234"/>
      <c r="N143" s="222"/>
      <c r="O143" s="222"/>
      <c r="P143" s="222"/>
      <c r="Q143" s="222"/>
      <c r="R143" s="222"/>
      <c r="S143" s="222"/>
      <c r="T143" s="223"/>
      <c r="U143" s="22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126</v>
      </c>
      <c r="AF143" s="212">
        <v>2</v>
      </c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>
      <c r="A144" s="213"/>
      <c r="B144" s="219"/>
      <c r="C144" s="267" t="s">
        <v>235</v>
      </c>
      <c r="D144" s="224"/>
      <c r="E144" s="230">
        <v>120.736</v>
      </c>
      <c r="F144" s="234"/>
      <c r="G144" s="234"/>
      <c r="H144" s="234"/>
      <c r="I144" s="234"/>
      <c r="J144" s="234"/>
      <c r="K144" s="234"/>
      <c r="L144" s="234"/>
      <c r="M144" s="234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126</v>
      </c>
      <c r="AF144" s="212">
        <v>2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>
      <c r="A145" s="213"/>
      <c r="B145" s="219"/>
      <c r="C145" s="266" t="s">
        <v>129</v>
      </c>
      <c r="D145" s="224"/>
      <c r="E145" s="230"/>
      <c r="F145" s="234"/>
      <c r="G145" s="234"/>
      <c r="H145" s="234"/>
      <c r="I145" s="234"/>
      <c r="J145" s="234"/>
      <c r="K145" s="234"/>
      <c r="L145" s="234"/>
      <c r="M145" s="234"/>
      <c r="N145" s="222"/>
      <c r="O145" s="222"/>
      <c r="P145" s="222"/>
      <c r="Q145" s="222"/>
      <c r="R145" s="222"/>
      <c r="S145" s="222"/>
      <c r="T145" s="223"/>
      <c r="U145" s="222"/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126</v>
      </c>
      <c r="AF145" s="212">
        <v>0</v>
      </c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>
      <c r="A146" s="213"/>
      <c r="B146" s="219"/>
      <c r="C146" s="268" t="s">
        <v>236</v>
      </c>
      <c r="D146" s="225"/>
      <c r="E146" s="231">
        <v>120.736</v>
      </c>
      <c r="F146" s="234"/>
      <c r="G146" s="234"/>
      <c r="H146" s="234"/>
      <c r="I146" s="234"/>
      <c r="J146" s="234"/>
      <c r="K146" s="234"/>
      <c r="L146" s="234"/>
      <c r="M146" s="234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126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2.5" outlineLevel="1">
      <c r="A147" s="213">
        <v>23</v>
      </c>
      <c r="B147" s="219" t="s">
        <v>237</v>
      </c>
      <c r="C147" s="265" t="s">
        <v>238</v>
      </c>
      <c r="D147" s="221" t="s">
        <v>123</v>
      </c>
      <c r="E147" s="229">
        <v>68.275199999999998</v>
      </c>
      <c r="F147" s="233"/>
      <c r="G147" s="234">
        <f>ROUND(E147*F147,2)</f>
        <v>0</v>
      </c>
      <c r="H147" s="233"/>
      <c r="I147" s="234">
        <f>ROUND(E147*H147,2)</f>
        <v>0</v>
      </c>
      <c r="J147" s="233"/>
      <c r="K147" s="234">
        <f>ROUND(E147*J147,2)</f>
        <v>0</v>
      </c>
      <c r="L147" s="234">
        <v>21</v>
      </c>
      <c r="M147" s="234">
        <f>G147*(1+L147/100)</f>
        <v>0</v>
      </c>
      <c r="N147" s="222">
        <v>1.9300000000000001E-3</v>
      </c>
      <c r="O147" s="222">
        <f>ROUND(E147*N147,5)</f>
        <v>0.13177</v>
      </c>
      <c r="P147" s="222">
        <v>0</v>
      </c>
      <c r="Q147" s="222">
        <f>ROUND(E147*P147,5)</f>
        <v>0</v>
      </c>
      <c r="R147" s="222"/>
      <c r="S147" s="222"/>
      <c r="T147" s="223">
        <v>0.2732</v>
      </c>
      <c r="U147" s="222">
        <f>ROUND(E147*T147,2)</f>
        <v>18.649999999999999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134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>
      <c r="A148" s="213"/>
      <c r="B148" s="219"/>
      <c r="C148" s="266" t="s">
        <v>125</v>
      </c>
      <c r="D148" s="224"/>
      <c r="E148" s="230"/>
      <c r="F148" s="234"/>
      <c r="G148" s="234"/>
      <c r="H148" s="234"/>
      <c r="I148" s="234"/>
      <c r="J148" s="234"/>
      <c r="K148" s="234"/>
      <c r="L148" s="234"/>
      <c r="M148" s="234"/>
      <c r="N148" s="222"/>
      <c r="O148" s="222"/>
      <c r="P148" s="222"/>
      <c r="Q148" s="222"/>
      <c r="R148" s="222"/>
      <c r="S148" s="222"/>
      <c r="T148" s="223"/>
      <c r="U148" s="22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126</v>
      </c>
      <c r="AF148" s="212">
        <v>2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>
      <c r="A149" s="213"/>
      <c r="B149" s="219"/>
      <c r="C149" s="267" t="s">
        <v>239</v>
      </c>
      <c r="D149" s="224"/>
      <c r="E149" s="230"/>
      <c r="F149" s="234"/>
      <c r="G149" s="234"/>
      <c r="H149" s="234"/>
      <c r="I149" s="234"/>
      <c r="J149" s="234"/>
      <c r="K149" s="234"/>
      <c r="L149" s="234"/>
      <c r="M149" s="234"/>
      <c r="N149" s="222"/>
      <c r="O149" s="222"/>
      <c r="P149" s="222"/>
      <c r="Q149" s="222"/>
      <c r="R149" s="222"/>
      <c r="S149" s="222"/>
      <c r="T149" s="223"/>
      <c r="U149" s="22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126</v>
      </c>
      <c r="AF149" s="212">
        <v>2</v>
      </c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>
      <c r="A150" s="213"/>
      <c r="B150" s="219"/>
      <c r="C150" s="267" t="s">
        <v>240</v>
      </c>
      <c r="D150" s="224"/>
      <c r="E150" s="230"/>
      <c r="F150" s="234"/>
      <c r="G150" s="234"/>
      <c r="H150" s="234"/>
      <c r="I150" s="234"/>
      <c r="J150" s="234"/>
      <c r="K150" s="234"/>
      <c r="L150" s="234"/>
      <c r="M150" s="234"/>
      <c r="N150" s="222"/>
      <c r="O150" s="222"/>
      <c r="P150" s="222"/>
      <c r="Q150" s="222"/>
      <c r="R150" s="222"/>
      <c r="S150" s="222"/>
      <c r="T150" s="223"/>
      <c r="U150" s="22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126</v>
      </c>
      <c r="AF150" s="212">
        <v>2</v>
      </c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>
      <c r="A151" s="213"/>
      <c r="B151" s="219"/>
      <c r="C151" s="267" t="s">
        <v>241</v>
      </c>
      <c r="D151" s="224"/>
      <c r="E151" s="230"/>
      <c r="F151" s="234"/>
      <c r="G151" s="234"/>
      <c r="H151" s="234"/>
      <c r="I151" s="234"/>
      <c r="J151" s="234"/>
      <c r="K151" s="234"/>
      <c r="L151" s="234"/>
      <c r="M151" s="234"/>
      <c r="N151" s="222"/>
      <c r="O151" s="222"/>
      <c r="P151" s="222"/>
      <c r="Q151" s="222"/>
      <c r="R151" s="222"/>
      <c r="S151" s="222"/>
      <c r="T151" s="223"/>
      <c r="U151" s="22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126</v>
      </c>
      <c r="AF151" s="212">
        <v>2</v>
      </c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>
      <c r="A152" s="213"/>
      <c r="B152" s="219"/>
      <c r="C152" s="267" t="s">
        <v>242</v>
      </c>
      <c r="D152" s="224"/>
      <c r="E152" s="230"/>
      <c r="F152" s="234"/>
      <c r="G152" s="234"/>
      <c r="H152" s="234"/>
      <c r="I152" s="234"/>
      <c r="J152" s="234"/>
      <c r="K152" s="234"/>
      <c r="L152" s="234"/>
      <c r="M152" s="234"/>
      <c r="N152" s="222"/>
      <c r="O152" s="222"/>
      <c r="P152" s="222"/>
      <c r="Q152" s="222"/>
      <c r="R152" s="222"/>
      <c r="S152" s="222"/>
      <c r="T152" s="223"/>
      <c r="U152" s="22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126</v>
      </c>
      <c r="AF152" s="212">
        <v>2</v>
      </c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>
      <c r="A153" s="213"/>
      <c r="B153" s="219"/>
      <c r="C153" s="267" t="s">
        <v>243</v>
      </c>
      <c r="D153" s="224"/>
      <c r="E153" s="230">
        <v>68.275199999999998</v>
      </c>
      <c r="F153" s="234"/>
      <c r="G153" s="234"/>
      <c r="H153" s="234"/>
      <c r="I153" s="234"/>
      <c r="J153" s="234"/>
      <c r="K153" s="234"/>
      <c r="L153" s="234"/>
      <c r="M153" s="234"/>
      <c r="N153" s="222"/>
      <c r="O153" s="222"/>
      <c r="P153" s="222"/>
      <c r="Q153" s="222"/>
      <c r="R153" s="222"/>
      <c r="S153" s="222"/>
      <c r="T153" s="223"/>
      <c r="U153" s="22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126</v>
      </c>
      <c r="AF153" s="212">
        <v>2</v>
      </c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>
      <c r="A154" s="213"/>
      <c r="B154" s="219"/>
      <c r="C154" s="266" t="s">
        <v>129</v>
      </c>
      <c r="D154" s="224"/>
      <c r="E154" s="230"/>
      <c r="F154" s="234"/>
      <c r="G154" s="234"/>
      <c r="H154" s="234"/>
      <c r="I154" s="234"/>
      <c r="J154" s="234"/>
      <c r="K154" s="234"/>
      <c r="L154" s="234"/>
      <c r="M154" s="234"/>
      <c r="N154" s="222"/>
      <c r="O154" s="222"/>
      <c r="P154" s="222"/>
      <c r="Q154" s="222"/>
      <c r="R154" s="222"/>
      <c r="S154" s="222"/>
      <c r="T154" s="223"/>
      <c r="U154" s="22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126</v>
      </c>
      <c r="AF154" s="212">
        <v>0</v>
      </c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>
      <c r="A155" s="213"/>
      <c r="B155" s="219"/>
      <c r="C155" s="268" t="s">
        <v>244</v>
      </c>
      <c r="D155" s="225"/>
      <c r="E155" s="231">
        <v>68.275199999999998</v>
      </c>
      <c r="F155" s="234"/>
      <c r="G155" s="234"/>
      <c r="H155" s="234"/>
      <c r="I155" s="234"/>
      <c r="J155" s="234"/>
      <c r="K155" s="234"/>
      <c r="L155" s="234"/>
      <c r="M155" s="234"/>
      <c r="N155" s="222"/>
      <c r="O155" s="222"/>
      <c r="P155" s="222"/>
      <c r="Q155" s="222"/>
      <c r="R155" s="222"/>
      <c r="S155" s="222"/>
      <c r="T155" s="223"/>
      <c r="U155" s="22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126</v>
      </c>
      <c r="AF155" s="212">
        <v>0</v>
      </c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>
      <c r="A156" s="214" t="s">
        <v>119</v>
      </c>
      <c r="B156" s="220" t="s">
        <v>72</v>
      </c>
      <c r="C156" s="269" t="s">
        <v>73</v>
      </c>
      <c r="D156" s="226"/>
      <c r="E156" s="232"/>
      <c r="F156" s="235"/>
      <c r="G156" s="235">
        <f>SUMIF(AE157:AE162,"&lt;&gt;NOR",G157:G162)</f>
        <v>0</v>
      </c>
      <c r="H156" s="235"/>
      <c r="I156" s="235">
        <f>SUM(I157:I162)</f>
        <v>0</v>
      </c>
      <c r="J156" s="235"/>
      <c r="K156" s="235">
        <f>SUM(K157:K162)</f>
        <v>0</v>
      </c>
      <c r="L156" s="235"/>
      <c r="M156" s="235">
        <f>SUM(M157:M162)</f>
        <v>0</v>
      </c>
      <c r="N156" s="227"/>
      <c r="O156" s="227">
        <f>SUM(O157:O162)</f>
        <v>0.37874999999999998</v>
      </c>
      <c r="P156" s="227"/>
      <c r="Q156" s="227">
        <f>SUM(Q157:Q162)</f>
        <v>0</v>
      </c>
      <c r="R156" s="227"/>
      <c r="S156" s="227"/>
      <c r="T156" s="228"/>
      <c r="U156" s="227">
        <f>SUM(U157:U162)</f>
        <v>0.35</v>
      </c>
      <c r="AE156" t="s">
        <v>120</v>
      </c>
    </row>
    <row r="157" spans="1:60" outlineLevel="1">
      <c r="A157" s="213">
        <v>24</v>
      </c>
      <c r="B157" s="219" t="s">
        <v>245</v>
      </c>
      <c r="C157" s="265" t="s">
        <v>246</v>
      </c>
      <c r="D157" s="221" t="s">
        <v>133</v>
      </c>
      <c r="E157" s="229">
        <v>0.15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22">
        <v>2.5249999999999999</v>
      </c>
      <c r="O157" s="222">
        <f>ROUND(E157*N157,5)</f>
        <v>0.37874999999999998</v>
      </c>
      <c r="P157" s="222">
        <v>0</v>
      </c>
      <c r="Q157" s="222">
        <f>ROUND(E157*P157,5)</f>
        <v>0</v>
      </c>
      <c r="R157" s="222"/>
      <c r="S157" s="222"/>
      <c r="T157" s="223">
        <v>2.3170000000000002</v>
      </c>
      <c r="U157" s="222">
        <f>ROUND(E157*T157,2)</f>
        <v>0.35</v>
      </c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134</v>
      </c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>
      <c r="A158" s="213"/>
      <c r="B158" s="219"/>
      <c r="C158" s="266" t="s">
        <v>125</v>
      </c>
      <c r="D158" s="224"/>
      <c r="E158" s="230"/>
      <c r="F158" s="234"/>
      <c r="G158" s="234"/>
      <c r="H158" s="234"/>
      <c r="I158" s="234"/>
      <c r="J158" s="234"/>
      <c r="K158" s="234"/>
      <c r="L158" s="234"/>
      <c r="M158" s="234"/>
      <c r="N158" s="222"/>
      <c r="O158" s="222"/>
      <c r="P158" s="222"/>
      <c r="Q158" s="222"/>
      <c r="R158" s="222"/>
      <c r="S158" s="222"/>
      <c r="T158" s="223"/>
      <c r="U158" s="22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126</v>
      </c>
      <c r="AF158" s="212">
        <v>2</v>
      </c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>
      <c r="A159" s="213"/>
      <c r="B159" s="219"/>
      <c r="C159" s="267" t="s">
        <v>247</v>
      </c>
      <c r="D159" s="224"/>
      <c r="E159" s="230"/>
      <c r="F159" s="234"/>
      <c r="G159" s="234"/>
      <c r="H159" s="234"/>
      <c r="I159" s="234"/>
      <c r="J159" s="234"/>
      <c r="K159" s="234"/>
      <c r="L159" s="234"/>
      <c r="M159" s="234"/>
      <c r="N159" s="222"/>
      <c r="O159" s="222"/>
      <c r="P159" s="222"/>
      <c r="Q159" s="222"/>
      <c r="R159" s="222"/>
      <c r="S159" s="222"/>
      <c r="T159" s="223"/>
      <c r="U159" s="22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126</v>
      </c>
      <c r="AF159" s="212">
        <v>2</v>
      </c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>
      <c r="A160" s="213"/>
      <c r="B160" s="219"/>
      <c r="C160" s="267" t="s">
        <v>248</v>
      </c>
      <c r="D160" s="224"/>
      <c r="E160" s="230">
        <v>0.15</v>
      </c>
      <c r="F160" s="234"/>
      <c r="G160" s="234"/>
      <c r="H160" s="234"/>
      <c r="I160" s="234"/>
      <c r="J160" s="234"/>
      <c r="K160" s="234"/>
      <c r="L160" s="234"/>
      <c r="M160" s="234"/>
      <c r="N160" s="222"/>
      <c r="O160" s="222"/>
      <c r="P160" s="222"/>
      <c r="Q160" s="222"/>
      <c r="R160" s="222"/>
      <c r="S160" s="222"/>
      <c r="T160" s="223"/>
      <c r="U160" s="22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126</v>
      </c>
      <c r="AF160" s="212">
        <v>2</v>
      </c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>
      <c r="A161" s="213"/>
      <c r="B161" s="219"/>
      <c r="C161" s="266" t="s">
        <v>129</v>
      </c>
      <c r="D161" s="224"/>
      <c r="E161" s="230"/>
      <c r="F161" s="234"/>
      <c r="G161" s="234"/>
      <c r="H161" s="234"/>
      <c r="I161" s="234"/>
      <c r="J161" s="234"/>
      <c r="K161" s="234"/>
      <c r="L161" s="234"/>
      <c r="M161" s="234"/>
      <c r="N161" s="222"/>
      <c r="O161" s="222"/>
      <c r="P161" s="222"/>
      <c r="Q161" s="222"/>
      <c r="R161" s="222"/>
      <c r="S161" s="222"/>
      <c r="T161" s="223"/>
      <c r="U161" s="22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126</v>
      </c>
      <c r="AF161" s="212">
        <v>0</v>
      </c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>
      <c r="A162" s="213"/>
      <c r="B162" s="219"/>
      <c r="C162" s="268" t="s">
        <v>249</v>
      </c>
      <c r="D162" s="225"/>
      <c r="E162" s="231">
        <v>0.15</v>
      </c>
      <c r="F162" s="234"/>
      <c r="G162" s="234"/>
      <c r="H162" s="234"/>
      <c r="I162" s="234"/>
      <c r="J162" s="234"/>
      <c r="K162" s="234"/>
      <c r="L162" s="234"/>
      <c r="M162" s="234"/>
      <c r="N162" s="222"/>
      <c r="O162" s="222"/>
      <c r="P162" s="222"/>
      <c r="Q162" s="222"/>
      <c r="R162" s="222"/>
      <c r="S162" s="222"/>
      <c r="T162" s="223"/>
      <c r="U162" s="22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126</v>
      </c>
      <c r="AF162" s="212">
        <v>0</v>
      </c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>
      <c r="A163" s="214" t="s">
        <v>119</v>
      </c>
      <c r="B163" s="220" t="s">
        <v>74</v>
      </c>
      <c r="C163" s="269" t="s">
        <v>75</v>
      </c>
      <c r="D163" s="226"/>
      <c r="E163" s="232"/>
      <c r="F163" s="235"/>
      <c r="G163" s="235">
        <f>SUMIF(AE164:AE169,"&lt;&gt;NOR",G164:G169)</f>
        <v>0</v>
      </c>
      <c r="H163" s="235"/>
      <c r="I163" s="235">
        <f>SUM(I164:I169)</f>
        <v>0</v>
      </c>
      <c r="J163" s="235"/>
      <c r="K163" s="235">
        <f>SUM(K164:K169)</f>
        <v>0</v>
      </c>
      <c r="L163" s="235"/>
      <c r="M163" s="235">
        <f>SUM(M164:M169)</f>
        <v>0</v>
      </c>
      <c r="N163" s="227"/>
      <c r="O163" s="227">
        <f>SUM(O164:O169)</f>
        <v>5.2182300000000001</v>
      </c>
      <c r="P163" s="227"/>
      <c r="Q163" s="227">
        <f>SUM(Q164:Q169)</f>
        <v>0</v>
      </c>
      <c r="R163" s="227"/>
      <c r="S163" s="227"/>
      <c r="T163" s="228"/>
      <c r="U163" s="227">
        <f>SUM(U164:U169)</f>
        <v>6.61</v>
      </c>
      <c r="AE163" t="s">
        <v>120</v>
      </c>
    </row>
    <row r="164" spans="1:60" ht="22.5" outlineLevel="1">
      <c r="A164" s="213">
        <v>25</v>
      </c>
      <c r="B164" s="219" t="s">
        <v>250</v>
      </c>
      <c r="C164" s="265" t="s">
        <v>251</v>
      </c>
      <c r="D164" s="221" t="s">
        <v>198</v>
      </c>
      <c r="E164" s="229">
        <v>22.89</v>
      </c>
      <c r="F164" s="233"/>
      <c r="G164" s="234">
        <f>ROUND(E164*F164,2)</f>
        <v>0</v>
      </c>
      <c r="H164" s="233"/>
      <c r="I164" s="234">
        <f>ROUND(E164*H164,2)</f>
        <v>0</v>
      </c>
      <c r="J164" s="233"/>
      <c r="K164" s="234">
        <f>ROUND(E164*J164,2)</f>
        <v>0</v>
      </c>
      <c r="L164" s="234">
        <v>21</v>
      </c>
      <c r="M164" s="234">
        <f>G164*(1+L164/100)</f>
        <v>0</v>
      </c>
      <c r="N164" s="222">
        <v>0.22797000000000001</v>
      </c>
      <c r="O164" s="222">
        <f>ROUND(E164*N164,5)</f>
        <v>5.2182300000000001</v>
      </c>
      <c r="P164" s="222">
        <v>0</v>
      </c>
      <c r="Q164" s="222">
        <f>ROUND(E164*P164,5)</f>
        <v>0</v>
      </c>
      <c r="R164" s="222"/>
      <c r="S164" s="222"/>
      <c r="T164" s="223">
        <v>0.28877999999999998</v>
      </c>
      <c r="U164" s="222">
        <f>ROUND(E164*T164,2)</f>
        <v>6.61</v>
      </c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134</v>
      </c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>
      <c r="A165" s="213"/>
      <c r="B165" s="219"/>
      <c r="C165" s="266" t="s">
        <v>125</v>
      </c>
      <c r="D165" s="224"/>
      <c r="E165" s="230"/>
      <c r="F165" s="234"/>
      <c r="G165" s="234"/>
      <c r="H165" s="234"/>
      <c r="I165" s="234"/>
      <c r="J165" s="234"/>
      <c r="K165" s="234"/>
      <c r="L165" s="234"/>
      <c r="M165" s="234"/>
      <c r="N165" s="222"/>
      <c r="O165" s="222"/>
      <c r="P165" s="222"/>
      <c r="Q165" s="222"/>
      <c r="R165" s="222"/>
      <c r="S165" s="222"/>
      <c r="T165" s="223"/>
      <c r="U165" s="222"/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126</v>
      </c>
      <c r="AF165" s="212">
        <v>2</v>
      </c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>
      <c r="A166" s="213"/>
      <c r="B166" s="219"/>
      <c r="C166" s="267" t="s">
        <v>252</v>
      </c>
      <c r="D166" s="224"/>
      <c r="E166" s="230"/>
      <c r="F166" s="234"/>
      <c r="G166" s="234"/>
      <c r="H166" s="234"/>
      <c r="I166" s="234"/>
      <c r="J166" s="234"/>
      <c r="K166" s="234"/>
      <c r="L166" s="234"/>
      <c r="M166" s="234"/>
      <c r="N166" s="222"/>
      <c r="O166" s="222"/>
      <c r="P166" s="222"/>
      <c r="Q166" s="222"/>
      <c r="R166" s="222"/>
      <c r="S166" s="222"/>
      <c r="T166" s="223"/>
      <c r="U166" s="22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126</v>
      </c>
      <c r="AF166" s="212">
        <v>2</v>
      </c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22.5" outlineLevel="1">
      <c r="A167" s="213"/>
      <c r="B167" s="219"/>
      <c r="C167" s="267" t="s">
        <v>253</v>
      </c>
      <c r="D167" s="224"/>
      <c r="E167" s="230">
        <v>22.89</v>
      </c>
      <c r="F167" s="234"/>
      <c r="G167" s="234"/>
      <c r="H167" s="234"/>
      <c r="I167" s="234"/>
      <c r="J167" s="234"/>
      <c r="K167" s="234"/>
      <c r="L167" s="234"/>
      <c r="M167" s="234"/>
      <c r="N167" s="222"/>
      <c r="O167" s="222"/>
      <c r="P167" s="222"/>
      <c r="Q167" s="222"/>
      <c r="R167" s="222"/>
      <c r="S167" s="222"/>
      <c r="T167" s="223"/>
      <c r="U167" s="222"/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126</v>
      </c>
      <c r="AF167" s="212">
        <v>2</v>
      </c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>
      <c r="A168" s="213"/>
      <c r="B168" s="219"/>
      <c r="C168" s="266" t="s">
        <v>129</v>
      </c>
      <c r="D168" s="224"/>
      <c r="E168" s="230"/>
      <c r="F168" s="234"/>
      <c r="G168" s="234"/>
      <c r="H168" s="234"/>
      <c r="I168" s="234"/>
      <c r="J168" s="234"/>
      <c r="K168" s="234"/>
      <c r="L168" s="234"/>
      <c r="M168" s="234"/>
      <c r="N168" s="222"/>
      <c r="O168" s="222"/>
      <c r="P168" s="222"/>
      <c r="Q168" s="222"/>
      <c r="R168" s="222"/>
      <c r="S168" s="222"/>
      <c r="T168" s="223"/>
      <c r="U168" s="22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126</v>
      </c>
      <c r="AF168" s="212">
        <v>0</v>
      </c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>
      <c r="A169" s="213"/>
      <c r="B169" s="219"/>
      <c r="C169" s="268" t="s">
        <v>254</v>
      </c>
      <c r="D169" s="225"/>
      <c r="E169" s="231">
        <v>22.89</v>
      </c>
      <c r="F169" s="234"/>
      <c r="G169" s="234"/>
      <c r="H169" s="234"/>
      <c r="I169" s="234"/>
      <c r="J169" s="234"/>
      <c r="K169" s="234"/>
      <c r="L169" s="234"/>
      <c r="M169" s="234"/>
      <c r="N169" s="222"/>
      <c r="O169" s="222"/>
      <c r="P169" s="222"/>
      <c r="Q169" s="222"/>
      <c r="R169" s="222"/>
      <c r="S169" s="222"/>
      <c r="T169" s="223"/>
      <c r="U169" s="22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126</v>
      </c>
      <c r="AF169" s="212">
        <v>0</v>
      </c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>
      <c r="A170" s="214" t="s">
        <v>119</v>
      </c>
      <c r="B170" s="220" t="s">
        <v>76</v>
      </c>
      <c r="C170" s="269" t="s">
        <v>77</v>
      </c>
      <c r="D170" s="226"/>
      <c r="E170" s="232"/>
      <c r="F170" s="235"/>
      <c r="G170" s="235">
        <f>SUMIF(AE171:AE190,"&lt;&gt;NOR",G171:G190)</f>
        <v>0</v>
      </c>
      <c r="H170" s="235"/>
      <c r="I170" s="235">
        <f>SUM(I171:I190)</f>
        <v>0</v>
      </c>
      <c r="J170" s="235"/>
      <c r="K170" s="235">
        <f>SUM(K171:K190)</f>
        <v>0</v>
      </c>
      <c r="L170" s="235"/>
      <c r="M170" s="235">
        <f>SUM(M171:M190)</f>
        <v>0</v>
      </c>
      <c r="N170" s="227"/>
      <c r="O170" s="227">
        <f>SUM(O171:O190)</f>
        <v>0.32415000000000005</v>
      </c>
      <c r="P170" s="227"/>
      <c r="Q170" s="227">
        <f>SUM(Q171:Q190)</f>
        <v>0</v>
      </c>
      <c r="R170" s="227"/>
      <c r="S170" s="227"/>
      <c r="T170" s="228"/>
      <c r="U170" s="227">
        <f>SUM(U171:U190)</f>
        <v>11.52</v>
      </c>
      <c r="AE170" t="s">
        <v>120</v>
      </c>
    </row>
    <row r="171" spans="1:60" outlineLevel="1">
      <c r="A171" s="213">
        <v>26</v>
      </c>
      <c r="B171" s="219" t="s">
        <v>255</v>
      </c>
      <c r="C171" s="265" t="s">
        <v>256</v>
      </c>
      <c r="D171" s="221" t="s">
        <v>123</v>
      </c>
      <c r="E171" s="229">
        <v>380.20499999999998</v>
      </c>
      <c r="F171" s="233"/>
      <c r="G171" s="234">
        <f>ROUND(E171*F171,2)</f>
        <v>0</v>
      </c>
      <c r="H171" s="233"/>
      <c r="I171" s="234">
        <f>ROUND(E171*H171,2)</f>
        <v>0</v>
      </c>
      <c r="J171" s="233"/>
      <c r="K171" s="234">
        <f>ROUND(E171*J171,2)</f>
        <v>0</v>
      </c>
      <c r="L171" s="234">
        <v>21</v>
      </c>
      <c r="M171" s="234">
        <f>G171*(1+L171/100)</f>
        <v>0</v>
      </c>
      <c r="N171" s="222">
        <v>0</v>
      </c>
      <c r="O171" s="222">
        <f>ROUND(E171*N171,5)</f>
        <v>0</v>
      </c>
      <c r="P171" s="222">
        <v>0</v>
      </c>
      <c r="Q171" s="222">
        <f>ROUND(E171*P171,5)</f>
        <v>0</v>
      </c>
      <c r="R171" s="222"/>
      <c r="S171" s="222"/>
      <c r="T171" s="223">
        <v>3.0300000000000001E-2</v>
      </c>
      <c r="U171" s="222">
        <f>ROUND(E171*T171,2)</f>
        <v>11.52</v>
      </c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134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>
      <c r="A172" s="213"/>
      <c r="B172" s="219"/>
      <c r="C172" s="266" t="s">
        <v>125</v>
      </c>
      <c r="D172" s="224"/>
      <c r="E172" s="230"/>
      <c r="F172" s="234"/>
      <c r="G172" s="234"/>
      <c r="H172" s="234"/>
      <c r="I172" s="234"/>
      <c r="J172" s="234"/>
      <c r="K172" s="234"/>
      <c r="L172" s="234"/>
      <c r="M172" s="234"/>
      <c r="N172" s="222"/>
      <c r="O172" s="222"/>
      <c r="P172" s="222"/>
      <c r="Q172" s="222"/>
      <c r="R172" s="222"/>
      <c r="S172" s="222"/>
      <c r="T172" s="223"/>
      <c r="U172" s="22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126</v>
      </c>
      <c r="AF172" s="212">
        <v>2</v>
      </c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>
      <c r="A173" s="213"/>
      <c r="B173" s="219"/>
      <c r="C173" s="267" t="s">
        <v>257</v>
      </c>
      <c r="D173" s="224"/>
      <c r="E173" s="230"/>
      <c r="F173" s="234"/>
      <c r="G173" s="234"/>
      <c r="H173" s="234"/>
      <c r="I173" s="234"/>
      <c r="J173" s="234"/>
      <c r="K173" s="234"/>
      <c r="L173" s="234"/>
      <c r="M173" s="234"/>
      <c r="N173" s="222"/>
      <c r="O173" s="222"/>
      <c r="P173" s="222"/>
      <c r="Q173" s="222"/>
      <c r="R173" s="222"/>
      <c r="S173" s="222"/>
      <c r="T173" s="223"/>
      <c r="U173" s="222"/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126</v>
      </c>
      <c r="AF173" s="212">
        <v>2</v>
      </c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>
      <c r="A174" s="213"/>
      <c r="B174" s="219"/>
      <c r="C174" s="267" t="s">
        <v>258</v>
      </c>
      <c r="D174" s="224"/>
      <c r="E174" s="230">
        <v>380.20499999999998</v>
      </c>
      <c r="F174" s="234"/>
      <c r="G174" s="234"/>
      <c r="H174" s="234"/>
      <c r="I174" s="234"/>
      <c r="J174" s="234"/>
      <c r="K174" s="234"/>
      <c r="L174" s="234"/>
      <c r="M174" s="234"/>
      <c r="N174" s="222"/>
      <c r="O174" s="222"/>
      <c r="P174" s="222"/>
      <c r="Q174" s="222"/>
      <c r="R174" s="222"/>
      <c r="S174" s="222"/>
      <c r="T174" s="223"/>
      <c r="U174" s="222"/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126</v>
      </c>
      <c r="AF174" s="212">
        <v>2</v>
      </c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>
      <c r="A175" s="213"/>
      <c r="B175" s="219"/>
      <c r="C175" s="266" t="s">
        <v>129</v>
      </c>
      <c r="D175" s="224"/>
      <c r="E175" s="230"/>
      <c r="F175" s="234"/>
      <c r="G175" s="234"/>
      <c r="H175" s="234"/>
      <c r="I175" s="234"/>
      <c r="J175" s="234"/>
      <c r="K175" s="234"/>
      <c r="L175" s="234"/>
      <c r="M175" s="234"/>
      <c r="N175" s="222"/>
      <c r="O175" s="222"/>
      <c r="P175" s="222"/>
      <c r="Q175" s="222"/>
      <c r="R175" s="222"/>
      <c r="S175" s="222"/>
      <c r="T175" s="223"/>
      <c r="U175" s="222"/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126</v>
      </c>
      <c r="AF175" s="212">
        <v>0</v>
      </c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>
      <c r="A176" s="213"/>
      <c r="B176" s="219"/>
      <c r="C176" s="268" t="s">
        <v>259</v>
      </c>
      <c r="D176" s="225"/>
      <c r="E176" s="231">
        <v>380.20499999999998</v>
      </c>
      <c r="F176" s="234"/>
      <c r="G176" s="234"/>
      <c r="H176" s="234"/>
      <c r="I176" s="234"/>
      <c r="J176" s="234"/>
      <c r="K176" s="234"/>
      <c r="L176" s="234"/>
      <c r="M176" s="234"/>
      <c r="N176" s="222"/>
      <c r="O176" s="222"/>
      <c r="P176" s="222"/>
      <c r="Q176" s="222"/>
      <c r="R176" s="222"/>
      <c r="S176" s="222"/>
      <c r="T176" s="223"/>
      <c r="U176" s="222"/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126</v>
      </c>
      <c r="AF176" s="212">
        <v>0</v>
      </c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>
      <c r="A177" s="213">
        <v>27</v>
      </c>
      <c r="B177" s="219" t="s">
        <v>260</v>
      </c>
      <c r="C177" s="265" t="s">
        <v>261</v>
      </c>
      <c r="D177" s="221" t="s">
        <v>123</v>
      </c>
      <c r="E177" s="229">
        <v>380.20499999999998</v>
      </c>
      <c r="F177" s="233"/>
      <c r="G177" s="234">
        <f>ROUND(E177*F177,2)</f>
        <v>0</v>
      </c>
      <c r="H177" s="233"/>
      <c r="I177" s="234">
        <f>ROUND(E177*H177,2)</f>
        <v>0</v>
      </c>
      <c r="J177" s="233"/>
      <c r="K177" s="234">
        <f>ROUND(E177*J177,2)</f>
        <v>0</v>
      </c>
      <c r="L177" s="234">
        <v>21</v>
      </c>
      <c r="M177" s="234">
        <f>G177*(1+L177/100)</f>
        <v>0</v>
      </c>
      <c r="N177" s="222">
        <v>1.4999999999999999E-4</v>
      </c>
      <c r="O177" s="222">
        <f>ROUND(E177*N177,5)</f>
        <v>5.7029999999999997E-2</v>
      </c>
      <c r="P177" s="222">
        <v>0</v>
      </c>
      <c r="Q177" s="222">
        <f>ROUND(E177*P177,5)</f>
        <v>0</v>
      </c>
      <c r="R177" s="222"/>
      <c r="S177" s="222"/>
      <c r="T177" s="223">
        <v>0</v>
      </c>
      <c r="U177" s="222">
        <f>ROUND(E177*T177,2)</f>
        <v>0</v>
      </c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181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>
      <c r="A178" s="213"/>
      <c r="B178" s="219"/>
      <c r="C178" s="266" t="s">
        <v>125</v>
      </c>
      <c r="D178" s="224"/>
      <c r="E178" s="230"/>
      <c r="F178" s="234"/>
      <c r="G178" s="234"/>
      <c r="H178" s="234"/>
      <c r="I178" s="234"/>
      <c r="J178" s="234"/>
      <c r="K178" s="234"/>
      <c r="L178" s="234"/>
      <c r="M178" s="234"/>
      <c r="N178" s="222"/>
      <c r="O178" s="222"/>
      <c r="P178" s="222"/>
      <c r="Q178" s="222"/>
      <c r="R178" s="222"/>
      <c r="S178" s="222"/>
      <c r="T178" s="223"/>
      <c r="U178" s="222"/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126</v>
      </c>
      <c r="AF178" s="212">
        <v>2</v>
      </c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>
      <c r="A179" s="213"/>
      <c r="B179" s="219"/>
      <c r="C179" s="267" t="s">
        <v>262</v>
      </c>
      <c r="D179" s="224"/>
      <c r="E179" s="230"/>
      <c r="F179" s="234"/>
      <c r="G179" s="234"/>
      <c r="H179" s="234"/>
      <c r="I179" s="234"/>
      <c r="J179" s="234"/>
      <c r="K179" s="234"/>
      <c r="L179" s="234"/>
      <c r="M179" s="234"/>
      <c r="N179" s="222"/>
      <c r="O179" s="222"/>
      <c r="P179" s="222"/>
      <c r="Q179" s="222"/>
      <c r="R179" s="222"/>
      <c r="S179" s="222"/>
      <c r="T179" s="223"/>
      <c r="U179" s="222"/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126</v>
      </c>
      <c r="AF179" s="212">
        <v>2</v>
      </c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1">
      <c r="A180" s="213"/>
      <c r="B180" s="219"/>
      <c r="C180" s="267" t="s">
        <v>263</v>
      </c>
      <c r="D180" s="224"/>
      <c r="E180" s="230">
        <v>380.20499999999998</v>
      </c>
      <c r="F180" s="234"/>
      <c r="G180" s="234"/>
      <c r="H180" s="234"/>
      <c r="I180" s="234"/>
      <c r="J180" s="234"/>
      <c r="K180" s="234"/>
      <c r="L180" s="234"/>
      <c r="M180" s="234"/>
      <c r="N180" s="222"/>
      <c r="O180" s="222"/>
      <c r="P180" s="222"/>
      <c r="Q180" s="222"/>
      <c r="R180" s="222"/>
      <c r="S180" s="222"/>
      <c r="T180" s="223"/>
      <c r="U180" s="222"/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126</v>
      </c>
      <c r="AF180" s="212">
        <v>2</v>
      </c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>
      <c r="A181" s="213"/>
      <c r="B181" s="219"/>
      <c r="C181" s="266" t="s">
        <v>129</v>
      </c>
      <c r="D181" s="224"/>
      <c r="E181" s="230"/>
      <c r="F181" s="234"/>
      <c r="G181" s="234"/>
      <c r="H181" s="234"/>
      <c r="I181" s="234"/>
      <c r="J181" s="234"/>
      <c r="K181" s="234"/>
      <c r="L181" s="234"/>
      <c r="M181" s="234"/>
      <c r="N181" s="222"/>
      <c r="O181" s="222"/>
      <c r="P181" s="222"/>
      <c r="Q181" s="222"/>
      <c r="R181" s="222"/>
      <c r="S181" s="222"/>
      <c r="T181" s="223"/>
      <c r="U181" s="222"/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126</v>
      </c>
      <c r="AF181" s="212">
        <v>0</v>
      </c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>
      <c r="A182" s="213"/>
      <c r="B182" s="219"/>
      <c r="C182" s="268" t="s">
        <v>259</v>
      </c>
      <c r="D182" s="225"/>
      <c r="E182" s="231">
        <v>380.20499999999998</v>
      </c>
      <c r="F182" s="234"/>
      <c r="G182" s="234"/>
      <c r="H182" s="234"/>
      <c r="I182" s="234"/>
      <c r="J182" s="234"/>
      <c r="K182" s="234"/>
      <c r="L182" s="234"/>
      <c r="M182" s="234"/>
      <c r="N182" s="222"/>
      <c r="O182" s="222"/>
      <c r="P182" s="222"/>
      <c r="Q182" s="222"/>
      <c r="R182" s="222"/>
      <c r="S182" s="222"/>
      <c r="T182" s="223"/>
      <c r="U182" s="22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126</v>
      </c>
      <c r="AF182" s="212">
        <v>0</v>
      </c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2.5" outlineLevel="1">
      <c r="A183" s="213">
        <v>28</v>
      </c>
      <c r="B183" s="219" t="s">
        <v>264</v>
      </c>
      <c r="C183" s="265" t="s">
        <v>265</v>
      </c>
      <c r="D183" s="221" t="s">
        <v>266</v>
      </c>
      <c r="E183" s="229">
        <v>168</v>
      </c>
      <c r="F183" s="233"/>
      <c r="G183" s="234">
        <f>ROUND(E183*F183,2)</f>
        <v>0</v>
      </c>
      <c r="H183" s="233"/>
      <c r="I183" s="234">
        <f>ROUND(E183*H183,2)</f>
        <v>0</v>
      </c>
      <c r="J183" s="233"/>
      <c r="K183" s="234">
        <f>ROUND(E183*J183,2)</f>
        <v>0</v>
      </c>
      <c r="L183" s="234">
        <v>21</v>
      </c>
      <c r="M183" s="234">
        <f>G183*(1+L183/100)</f>
        <v>0</v>
      </c>
      <c r="N183" s="222">
        <v>1.5900000000000001E-3</v>
      </c>
      <c r="O183" s="222">
        <f>ROUND(E183*N183,5)</f>
        <v>0.26712000000000002</v>
      </c>
      <c r="P183" s="222">
        <v>0</v>
      </c>
      <c r="Q183" s="222">
        <f>ROUND(E183*P183,5)</f>
        <v>0</v>
      </c>
      <c r="R183" s="222"/>
      <c r="S183" s="222"/>
      <c r="T183" s="223">
        <v>0</v>
      </c>
      <c r="U183" s="222">
        <f>ROUND(E183*T183,2)</f>
        <v>0</v>
      </c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134</v>
      </c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>
      <c r="A184" s="213"/>
      <c r="B184" s="219"/>
      <c r="C184" s="266" t="s">
        <v>125</v>
      </c>
      <c r="D184" s="224"/>
      <c r="E184" s="230"/>
      <c r="F184" s="234"/>
      <c r="G184" s="234"/>
      <c r="H184" s="234"/>
      <c r="I184" s="234"/>
      <c r="J184" s="234"/>
      <c r="K184" s="234"/>
      <c r="L184" s="234"/>
      <c r="M184" s="234"/>
      <c r="N184" s="222"/>
      <c r="O184" s="222"/>
      <c r="P184" s="222"/>
      <c r="Q184" s="222"/>
      <c r="R184" s="222"/>
      <c r="S184" s="222"/>
      <c r="T184" s="223"/>
      <c r="U184" s="222"/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126</v>
      </c>
      <c r="AF184" s="212">
        <v>2</v>
      </c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>
      <c r="A185" s="213"/>
      <c r="B185" s="219"/>
      <c r="C185" s="267" t="s">
        <v>267</v>
      </c>
      <c r="D185" s="224"/>
      <c r="E185" s="230"/>
      <c r="F185" s="234"/>
      <c r="G185" s="234"/>
      <c r="H185" s="234"/>
      <c r="I185" s="234"/>
      <c r="J185" s="234"/>
      <c r="K185" s="234"/>
      <c r="L185" s="234"/>
      <c r="M185" s="234"/>
      <c r="N185" s="222"/>
      <c r="O185" s="222"/>
      <c r="P185" s="222"/>
      <c r="Q185" s="222"/>
      <c r="R185" s="222"/>
      <c r="S185" s="222"/>
      <c r="T185" s="223"/>
      <c r="U185" s="222"/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126</v>
      </c>
      <c r="AF185" s="212">
        <v>2</v>
      </c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>
      <c r="A186" s="213"/>
      <c r="B186" s="219"/>
      <c r="C186" s="267" t="s">
        <v>268</v>
      </c>
      <c r="D186" s="224"/>
      <c r="E186" s="230"/>
      <c r="F186" s="234"/>
      <c r="G186" s="234"/>
      <c r="H186" s="234"/>
      <c r="I186" s="234"/>
      <c r="J186" s="234"/>
      <c r="K186" s="234"/>
      <c r="L186" s="234"/>
      <c r="M186" s="234"/>
      <c r="N186" s="222"/>
      <c r="O186" s="222"/>
      <c r="P186" s="222"/>
      <c r="Q186" s="222"/>
      <c r="R186" s="222"/>
      <c r="S186" s="222"/>
      <c r="T186" s="223"/>
      <c r="U186" s="22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126</v>
      </c>
      <c r="AF186" s="212">
        <v>2</v>
      </c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>
      <c r="A187" s="213"/>
      <c r="B187" s="219"/>
      <c r="C187" s="267" t="s">
        <v>269</v>
      </c>
      <c r="D187" s="224"/>
      <c r="E187" s="230"/>
      <c r="F187" s="234"/>
      <c r="G187" s="234"/>
      <c r="H187" s="234"/>
      <c r="I187" s="234"/>
      <c r="J187" s="234"/>
      <c r="K187" s="234"/>
      <c r="L187" s="234"/>
      <c r="M187" s="234"/>
      <c r="N187" s="222"/>
      <c r="O187" s="222"/>
      <c r="P187" s="222"/>
      <c r="Q187" s="222"/>
      <c r="R187" s="222"/>
      <c r="S187" s="222"/>
      <c r="T187" s="223"/>
      <c r="U187" s="22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126</v>
      </c>
      <c r="AF187" s="212">
        <v>2</v>
      </c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>
      <c r="A188" s="213"/>
      <c r="B188" s="219"/>
      <c r="C188" s="267" t="s">
        <v>270</v>
      </c>
      <c r="D188" s="224"/>
      <c r="E188" s="230">
        <v>168</v>
      </c>
      <c r="F188" s="234"/>
      <c r="G188" s="234"/>
      <c r="H188" s="234"/>
      <c r="I188" s="234"/>
      <c r="J188" s="234"/>
      <c r="K188" s="234"/>
      <c r="L188" s="234"/>
      <c r="M188" s="234"/>
      <c r="N188" s="222"/>
      <c r="O188" s="222"/>
      <c r="P188" s="222"/>
      <c r="Q188" s="222"/>
      <c r="R188" s="222"/>
      <c r="S188" s="222"/>
      <c r="T188" s="223"/>
      <c r="U188" s="222"/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126</v>
      </c>
      <c r="AF188" s="212">
        <v>2</v>
      </c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>
      <c r="A189" s="213"/>
      <c r="B189" s="219"/>
      <c r="C189" s="266" t="s">
        <v>129</v>
      </c>
      <c r="D189" s="224"/>
      <c r="E189" s="230"/>
      <c r="F189" s="234"/>
      <c r="G189" s="234"/>
      <c r="H189" s="234"/>
      <c r="I189" s="234"/>
      <c r="J189" s="234"/>
      <c r="K189" s="234"/>
      <c r="L189" s="234"/>
      <c r="M189" s="234"/>
      <c r="N189" s="222"/>
      <c r="O189" s="222"/>
      <c r="P189" s="222"/>
      <c r="Q189" s="222"/>
      <c r="R189" s="222"/>
      <c r="S189" s="222"/>
      <c r="T189" s="223"/>
      <c r="U189" s="22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126</v>
      </c>
      <c r="AF189" s="212">
        <v>0</v>
      </c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>
      <c r="A190" s="213"/>
      <c r="B190" s="219"/>
      <c r="C190" s="268" t="s">
        <v>271</v>
      </c>
      <c r="D190" s="225"/>
      <c r="E190" s="231">
        <v>168</v>
      </c>
      <c r="F190" s="234"/>
      <c r="G190" s="234"/>
      <c r="H190" s="234"/>
      <c r="I190" s="234"/>
      <c r="J190" s="234"/>
      <c r="K190" s="234"/>
      <c r="L190" s="234"/>
      <c r="M190" s="234"/>
      <c r="N190" s="222"/>
      <c r="O190" s="222"/>
      <c r="P190" s="222"/>
      <c r="Q190" s="222"/>
      <c r="R190" s="222"/>
      <c r="S190" s="222"/>
      <c r="T190" s="223"/>
      <c r="U190" s="222"/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126</v>
      </c>
      <c r="AF190" s="212">
        <v>0</v>
      </c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>
      <c r="A191" s="214" t="s">
        <v>119</v>
      </c>
      <c r="B191" s="220" t="s">
        <v>78</v>
      </c>
      <c r="C191" s="269" t="s">
        <v>79</v>
      </c>
      <c r="D191" s="226"/>
      <c r="E191" s="232"/>
      <c r="F191" s="235"/>
      <c r="G191" s="235">
        <f>SUMIF(AE192:AE197,"&lt;&gt;NOR",G192:G197)</f>
        <v>0</v>
      </c>
      <c r="H191" s="235"/>
      <c r="I191" s="235">
        <f>SUM(I192:I197)</f>
        <v>0</v>
      </c>
      <c r="J191" s="235"/>
      <c r="K191" s="235">
        <f>SUM(K192:K197)</f>
        <v>0</v>
      </c>
      <c r="L191" s="235"/>
      <c r="M191" s="235">
        <f>SUM(M192:M197)</f>
        <v>0</v>
      </c>
      <c r="N191" s="227"/>
      <c r="O191" s="227">
        <f>SUM(O192:O197)</f>
        <v>0</v>
      </c>
      <c r="P191" s="227"/>
      <c r="Q191" s="227">
        <f>SUM(Q192:Q197)</f>
        <v>13.3284</v>
      </c>
      <c r="R191" s="227"/>
      <c r="S191" s="227"/>
      <c r="T191" s="228"/>
      <c r="U191" s="227">
        <f>SUM(U192:U197)</f>
        <v>42.89</v>
      </c>
      <c r="AE191" t="s">
        <v>120</v>
      </c>
    </row>
    <row r="192" spans="1:60" outlineLevel="1">
      <c r="A192" s="213">
        <v>29</v>
      </c>
      <c r="B192" s="219" t="s">
        <v>272</v>
      </c>
      <c r="C192" s="265" t="s">
        <v>273</v>
      </c>
      <c r="D192" s="221" t="s">
        <v>133</v>
      </c>
      <c r="E192" s="229">
        <v>6.6642000000000001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21</v>
      </c>
      <c r="M192" s="234">
        <f>G192*(1+L192/100)</f>
        <v>0</v>
      </c>
      <c r="N192" s="222">
        <v>0</v>
      </c>
      <c r="O192" s="222">
        <f>ROUND(E192*N192,5)</f>
        <v>0</v>
      </c>
      <c r="P192" s="222">
        <v>2</v>
      </c>
      <c r="Q192" s="222">
        <f>ROUND(E192*P192,5)</f>
        <v>13.3284</v>
      </c>
      <c r="R192" s="222"/>
      <c r="S192" s="222"/>
      <c r="T192" s="223">
        <v>6.4359999999999999</v>
      </c>
      <c r="U192" s="222">
        <f>ROUND(E192*T192,2)</f>
        <v>42.89</v>
      </c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134</v>
      </c>
      <c r="AF192" s="212"/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>
      <c r="A193" s="213"/>
      <c r="B193" s="219"/>
      <c r="C193" s="266" t="s">
        <v>125</v>
      </c>
      <c r="D193" s="224"/>
      <c r="E193" s="230"/>
      <c r="F193" s="234"/>
      <c r="G193" s="234"/>
      <c r="H193" s="234"/>
      <c r="I193" s="234"/>
      <c r="J193" s="234"/>
      <c r="K193" s="234"/>
      <c r="L193" s="234"/>
      <c r="M193" s="234"/>
      <c r="N193" s="222"/>
      <c r="O193" s="222"/>
      <c r="P193" s="222"/>
      <c r="Q193" s="222"/>
      <c r="R193" s="222"/>
      <c r="S193" s="222"/>
      <c r="T193" s="223"/>
      <c r="U193" s="222"/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126</v>
      </c>
      <c r="AF193" s="212">
        <v>2</v>
      </c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>
      <c r="A194" s="213"/>
      <c r="B194" s="219"/>
      <c r="C194" s="267" t="s">
        <v>274</v>
      </c>
      <c r="D194" s="224"/>
      <c r="E194" s="230"/>
      <c r="F194" s="234"/>
      <c r="G194" s="234"/>
      <c r="H194" s="234"/>
      <c r="I194" s="234"/>
      <c r="J194" s="234"/>
      <c r="K194" s="234"/>
      <c r="L194" s="234"/>
      <c r="M194" s="234"/>
      <c r="N194" s="222"/>
      <c r="O194" s="222"/>
      <c r="P194" s="222"/>
      <c r="Q194" s="222"/>
      <c r="R194" s="222"/>
      <c r="S194" s="222"/>
      <c r="T194" s="223"/>
      <c r="U194" s="222"/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 t="s">
        <v>126</v>
      </c>
      <c r="AF194" s="212">
        <v>2</v>
      </c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>
      <c r="A195" s="213"/>
      <c r="B195" s="219"/>
      <c r="C195" s="267" t="s">
        <v>275</v>
      </c>
      <c r="D195" s="224"/>
      <c r="E195" s="230">
        <v>6.6642000000000001</v>
      </c>
      <c r="F195" s="234"/>
      <c r="G195" s="234"/>
      <c r="H195" s="234"/>
      <c r="I195" s="234"/>
      <c r="J195" s="234"/>
      <c r="K195" s="234"/>
      <c r="L195" s="234"/>
      <c r="M195" s="234"/>
      <c r="N195" s="222"/>
      <c r="O195" s="222"/>
      <c r="P195" s="222"/>
      <c r="Q195" s="222"/>
      <c r="R195" s="222"/>
      <c r="S195" s="222"/>
      <c r="T195" s="223"/>
      <c r="U195" s="222"/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126</v>
      </c>
      <c r="AF195" s="212">
        <v>2</v>
      </c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>
      <c r="A196" s="213"/>
      <c r="B196" s="219"/>
      <c r="C196" s="266" t="s">
        <v>129</v>
      </c>
      <c r="D196" s="224"/>
      <c r="E196" s="230"/>
      <c r="F196" s="234"/>
      <c r="G196" s="234"/>
      <c r="H196" s="234"/>
      <c r="I196" s="234"/>
      <c r="J196" s="234"/>
      <c r="K196" s="234"/>
      <c r="L196" s="234"/>
      <c r="M196" s="234"/>
      <c r="N196" s="222"/>
      <c r="O196" s="222"/>
      <c r="P196" s="222"/>
      <c r="Q196" s="222"/>
      <c r="R196" s="222"/>
      <c r="S196" s="222"/>
      <c r="T196" s="223"/>
      <c r="U196" s="22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126</v>
      </c>
      <c r="AF196" s="212">
        <v>0</v>
      </c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>
      <c r="A197" s="213"/>
      <c r="B197" s="219"/>
      <c r="C197" s="268" t="s">
        <v>276</v>
      </c>
      <c r="D197" s="225"/>
      <c r="E197" s="231">
        <v>6.6642000000000001</v>
      </c>
      <c r="F197" s="234"/>
      <c r="G197" s="234"/>
      <c r="H197" s="234"/>
      <c r="I197" s="234"/>
      <c r="J197" s="234"/>
      <c r="K197" s="234"/>
      <c r="L197" s="234"/>
      <c r="M197" s="234"/>
      <c r="N197" s="222"/>
      <c r="O197" s="222"/>
      <c r="P197" s="222"/>
      <c r="Q197" s="222"/>
      <c r="R197" s="222"/>
      <c r="S197" s="222"/>
      <c r="T197" s="223"/>
      <c r="U197" s="222"/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126</v>
      </c>
      <c r="AF197" s="212">
        <v>0</v>
      </c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>
      <c r="A198" s="214" t="s">
        <v>119</v>
      </c>
      <c r="B198" s="220" t="s">
        <v>80</v>
      </c>
      <c r="C198" s="269" t="s">
        <v>81</v>
      </c>
      <c r="D198" s="226"/>
      <c r="E198" s="232"/>
      <c r="F198" s="235"/>
      <c r="G198" s="235">
        <f>SUMIF(AE199:AE241,"&lt;&gt;NOR",G199:G241)</f>
        <v>0</v>
      </c>
      <c r="H198" s="235"/>
      <c r="I198" s="235">
        <f>SUM(I199:I241)</f>
        <v>0</v>
      </c>
      <c r="J198" s="235"/>
      <c r="K198" s="235">
        <f>SUM(K199:K241)</f>
        <v>0</v>
      </c>
      <c r="L198" s="235"/>
      <c r="M198" s="235">
        <f>SUM(M199:M241)</f>
        <v>0</v>
      </c>
      <c r="N198" s="227"/>
      <c r="O198" s="227">
        <f>SUM(O199:O241)</f>
        <v>0</v>
      </c>
      <c r="P198" s="227"/>
      <c r="Q198" s="227">
        <f>SUM(Q199:Q241)</f>
        <v>0</v>
      </c>
      <c r="R198" s="227"/>
      <c r="S198" s="227"/>
      <c r="T198" s="228"/>
      <c r="U198" s="227">
        <f>SUM(U199:U241)</f>
        <v>78.650000000000006</v>
      </c>
      <c r="AE198" t="s">
        <v>120</v>
      </c>
    </row>
    <row r="199" spans="1:60" outlineLevel="1">
      <c r="A199" s="213">
        <v>30</v>
      </c>
      <c r="B199" s="219" t="s">
        <v>277</v>
      </c>
      <c r="C199" s="265" t="s">
        <v>278</v>
      </c>
      <c r="D199" s="221" t="s">
        <v>169</v>
      </c>
      <c r="E199" s="229">
        <v>18.54663</v>
      </c>
      <c r="F199" s="233"/>
      <c r="G199" s="234">
        <f>ROUND(E199*F199,2)</f>
        <v>0</v>
      </c>
      <c r="H199" s="233"/>
      <c r="I199" s="234">
        <f>ROUND(E199*H199,2)</f>
        <v>0</v>
      </c>
      <c r="J199" s="233"/>
      <c r="K199" s="234">
        <f>ROUND(E199*J199,2)</f>
        <v>0</v>
      </c>
      <c r="L199" s="234">
        <v>21</v>
      </c>
      <c r="M199" s="234">
        <f>G199*(1+L199/100)</f>
        <v>0</v>
      </c>
      <c r="N199" s="222">
        <v>0</v>
      </c>
      <c r="O199" s="222">
        <f>ROUND(E199*N199,5)</f>
        <v>0</v>
      </c>
      <c r="P199" s="222">
        <v>0</v>
      </c>
      <c r="Q199" s="222">
        <f>ROUND(E199*P199,5)</f>
        <v>0</v>
      </c>
      <c r="R199" s="222"/>
      <c r="S199" s="222"/>
      <c r="T199" s="223">
        <v>0</v>
      </c>
      <c r="U199" s="222">
        <f>ROUND(E199*T199,2)</f>
        <v>0</v>
      </c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134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>
      <c r="A200" s="213"/>
      <c r="B200" s="219"/>
      <c r="C200" s="266" t="s">
        <v>125</v>
      </c>
      <c r="D200" s="224"/>
      <c r="E200" s="230"/>
      <c r="F200" s="234"/>
      <c r="G200" s="234"/>
      <c r="H200" s="234"/>
      <c r="I200" s="234"/>
      <c r="J200" s="234"/>
      <c r="K200" s="234"/>
      <c r="L200" s="234"/>
      <c r="M200" s="234"/>
      <c r="N200" s="222"/>
      <c r="O200" s="222"/>
      <c r="P200" s="222"/>
      <c r="Q200" s="222"/>
      <c r="R200" s="222"/>
      <c r="S200" s="222"/>
      <c r="T200" s="223"/>
      <c r="U200" s="222"/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126</v>
      </c>
      <c r="AF200" s="212">
        <v>2</v>
      </c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>
      <c r="A201" s="213"/>
      <c r="B201" s="219"/>
      <c r="C201" s="267" t="s">
        <v>279</v>
      </c>
      <c r="D201" s="224"/>
      <c r="E201" s="230"/>
      <c r="F201" s="234"/>
      <c r="G201" s="234"/>
      <c r="H201" s="234"/>
      <c r="I201" s="234"/>
      <c r="J201" s="234"/>
      <c r="K201" s="234"/>
      <c r="L201" s="234"/>
      <c r="M201" s="234"/>
      <c r="N201" s="222"/>
      <c r="O201" s="222"/>
      <c r="P201" s="222"/>
      <c r="Q201" s="222"/>
      <c r="R201" s="222"/>
      <c r="S201" s="222"/>
      <c r="T201" s="223"/>
      <c r="U201" s="222"/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126</v>
      </c>
      <c r="AF201" s="212">
        <v>2</v>
      </c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>
      <c r="A202" s="213"/>
      <c r="B202" s="219"/>
      <c r="C202" s="267" t="s">
        <v>280</v>
      </c>
      <c r="D202" s="224"/>
      <c r="E202" s="230">
        <v>18.54663</v>
      </c>
      <c r="F202" s="234"/>
      <c r="G202" s="234"/>
      <c r="H202" s="234"/>
      <c r="I202" s="234"/>
      <c r="J202" s="234"/>
      <c r="K202" s="234"/>
      <c r="L202" s="234"/>
      <c r="M202" s="234"/>
      <c r="N202" s="222"/>
      <c r="O202" s="222"/>
      <c r="P202" s="222"/>
      <c r="Q202" s="222"/>
      <c r="R202" s="222"/>
      <c r="S202" s="222"/>
      <c r="T202" s="223"/>
      <c r="U202" s="222"/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126</v>
      </c>
      <c r="AF202" s="212">
        <v>2</v>
      </c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>
      <c r="A203" s="213"/>
      <c r="B203" s="219"/>
      <c r="C203" s="266" t="s">
        <v>129</v>
      </c>
      <c r="D203" s="224"/>
      <c r="E203" s="230"/>
      <c r="F203" s="234"/>
      <c r="G203" s="234"/>
      <c r="H203" s="234"/>
      <c r="I203" s="234"/>
      <c r="J203" s="234"/>
      <c r="K203" s="234"/>
      <c r="L203" s="234"/>
      <c r="M203" s="234"/>
      <c r="N203" s="222"/>
      <c r="O203" s="222"/>
      <c r="P203" s="222"/>
      <c r="Q203" s="222"/>
      <c r="R203" s="222"/>
      <c r="S203" s="222"/>
      <c r="T203" s="223"/>
      <c r="U203" s="222"/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126</v>
      </c>
      <c r="AF203" s="212">
        <v>0</v>
      </c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>
      <c r="A204" s="213"/>
      <c r="B204" s="219"/>
      <c r="C204" s="268" t="s">
        <v>281</v>
      </c>
      <c r="D204" s="225"/>
      <c r="E204" s="231">
        <v>18.54663</v>
      </c>
      <c r="F204" s="234"/>
      <c r="G204" s="234"/>
      <c r="H204" s="234"/>
      <c r="I204" s="234"/>
      <c r="J204" s="234"/>
      <c r="K204" s="234"/>
      <c r="L204" s="234"/>
      <c r="M204" s="234"/>
      <c r="N204" s="222"/>
      <c r="O204" s="222"/>
      <c r="P204" s="222"/>
      <c r="Q204" s="222"/>
      <c r="R204" s="222"/>
      <c r="S204" s="222"/>
      <c r="T204" s="223"/>
      <c r="U204" s="222"/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126</v>
      </c>
      <c r="AF204" s="212">
        <v>0</v>
      </c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>
      <c r="A205" s="213">
        <v>31</v>
      </c>
      <c r="B205" s="219" t="s">
        <v>282</v>
      </c>
      <c r="C205" s="265" t="s">
        <v>283</v>
      </c>
      <c r="D205" s="221" t="s">
        <v>169</v>
      </c>
      <c r="E205" s="229">
        <v>19.386590000000002</v>
      </c>
      <c r="F205" s="233"/>
      <c r="G205" s="234">
        <f>ROUND(E205*F205,2)</f>
        <v>0</v>
      </c>
      <c r="H205" s="233"/>
      <c r="I205" s="234">
        <f>ROUND(E205*H205,2)</f>
        <v>0</v>
      </c>
      <c r="J205" s="233"/>
      <c r="K205" s="234">
        <f>ROUND(E205*J205,2)</f>
        <v>0</v>
      </c>
      <c r="L205" s="234">
        <v>21</v>
      </c>
      <c r="M205" s="234">
        <f>G205*(1+L205/100)</f>
        <v>0</v>
      </c>
      <c r="N205" s="222">
        <v>0</v>
      </c>
      <c r="O205" s="222">
        <f>ROUND(E205*N205,5)</f>
        <v>0</v>
      </c>
      <c r="P205" s="222">
        <v>0</v>
      </c>
      <c r="Q205" s="222">
        <f>ROUND(E205*P205,5)</f>
        <v>0</v>
      </c>
      <c r="R205" s="222"/>
      <c r="S205" s="222"/>
      <c r="T205" s="223">
        <v>0.94199999999999995</v>
      </c>
      <c r="U205" s="222">
        <f>ROUND(E205*T205,2)</f>
        <v>18.260000000000002</v>
      </c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134</v>
      </c>
      <c r="AF205" s="212"/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>
      <c r="A206" s="213"/>
      <c r="B206" s="219"/>
      <c r="C206" s="266" t="s">
        <v>125</v>
      </c>
      <c r="D206" s="224"/>
      <c r="E206" s="230"/>
      <c r="F206" s="234"/>
      <c r="G206" s="234"/>
      <c r="H206" s="234"/>
      <c r="I206" s="234"/>
      <c r="J206" s="234"/>
      <c r="K206" s="234"/>
      <c r="L206" s="234"/>
      <c r="M206" s="234"/>
      <c r="N206" s="222"/>
      <c r="O206" s="222"/>
      <c r="P206" s="222"/>
      <c r="Q206" s="222"/>
      <c r="R206" s="222"/>
      <c r="S206" s="222"/>
      <c r="T206" s="223"/>
      <c r="U206" s="222"/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 t="s">
        <v>126</v>
      </c>
      <c r="AF206" s="212">
        <v>2</v>
      </c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>
      <c r="A207" s="213"/>
      <c r="B207" s="219"/>
      <c r="C207" s="267" t="s">
        <v>284</v>
      </c>
      <c r="D207" s="224"/>
      <c r="E207" s="230"/>
      <c r="F207" s="234"/>
      <c r="G207" s="234"/>
      <c r="H207" s="234"/>
      <c r="I207" s="234"/>
      <c r="J207" s="234"/>
      <c r="K207" s="234"/>
      <c r="L207" s="234"/>
      <c r="M207" s="234"/>
      <c r="N207" s="222"/>
      <c r="O207" s="222"/>
      <c r="P207" s="222"/>
      <c r="Q207" s="222"/>
      <c r="R207" s="222"/>
      <c r="S207" s="222"/>
      <c r="T207" s="223"/>
      <c r="U207" s="222"/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126</v>
      </c>
      <c r="AF207" s="212">
        <v>2</v>
      </c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>
      <c r="A208" s="213"/>
      <c r="B208" s="219"/>
      <c r="C208" s="267" t="s">
        <v>285</v>
      </c>
      <c r="D208" s="224"/>
      <c r="E208" s="230">
        <v>19.386590000000002</v>
      </c>
      <c r="F208" s="234"/>
      <c r="G208" s="234"/>
      <c r="H208" s="234"/>
      <c r="I208" s="234"/>
      <c r="J208" s="234"/>
      <c r="K208" s="234"/>
      <c r="L208" s="234"/>
      <c r="M208" s="234"/>
      <c r="N208" s="222"/>
      <c r="O208" s="222"/>
      <c r="P208" s="222"/>
      <c r="Q208" s="222"/>
      <c r="R208" s="222"/>
      <c r="S208" s="222"/>
      <c r="T208" s="223"/>
      <c r="U208" s="222"/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126</v>
      </c>
      <c r="AF208" s="212">
        <v>2</v>
      </c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>
      <c r="A209" s="213"/>
      <c r="B209" s="219"/>
      <c r="C209" s="266" t="s">
        <v>129</v>
      </c>
      <c r="D209" s="224"/>
      <c r="E209" s="230"/>
      <c r="F209" s="234"/>
      <c r="G209" s="234"/>
      <c r="H209" s="234"/>
      <c r="I209" s="234"/>
      <c r="J209" s="234"/>
      <c r="K209" s="234"/>
      <c r="L209" s="234"/>
      <c r="M209" s="234"/>
      <c r="N209" s="222"/>
      <c r="O209" s="222"/>
      <c r="P209" s="222"/>
      <c r="Q209" s="222"/>
      <c r="R209" s="222"/>
      <c r="S209" s="222"/>
      <c r="T209" s="223"/>
      <c r="U209" s="222"/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 t="s">
        <v>126</v>
      </c>
      <c r="AF209" s="212">
        <v>0</v>
      </c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>
      <c r="A210" s="213"/>
      <c r="B210" s="219"/>
      <c r="C210" s="268" t="s">
        <v>286</v>
      </c>
      <c r="D210" s="225"/>
      <c r="E210" s="231">
        <v>19.386590000000002</v>
      </c>
      <c r="F210" s="234"/>
      <c r="G210" s="234"/>
      <c r="H210" s="234"/>
      <c r="I210" s="234"/>
      <c r="J210" s="234"/>
      <c r="K210" s="234"/>
      <c r="L210" s="234"/>
      <c r="M210" s="234"/>
      <c r="N210" s="222"/>
      <c r="O210" s="222"/>
      <c r="P210" s="222"/>
      <c r="Q210" s="222"/>
      <c r="R210" s="222"/>
      <c r="S210" s="222"/>
      <c r="T210" s="223"/>
      <c r="U210" s="222"/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 t="s">
        <v>126</v>
      </c>
      <c r="AF210" s="212">
        <v>0</v>
      </c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>
      <c r="A211" s="213">
        <v>32</v>
      </c>
      <c r="B211" s="219" t="s">
        <v>287</v>
      </c>
      <c r="C211" s="265" t="s">
        <v>288</v>
      </c>
      <c r="D211" s="221" t="s">
        <v>169</v>
      </c>
      <c r="E211" s="229">
        <v>484.66475000000003</v>
      </c>
      <c r="F211" s="233"/>
      <c r="G211" s="234">
        <f>ROUND(E211*F211,2)</f>
        <v>0</v>
      </c>
      <c r="H211" s="233"/>
      <c r="I211" s="234">
        <f>ROUND(E211*H211,2)</f>
        <v>0</v>
      </c>
      <c r="J211" s="233"/>
      <c r="K211" s="234">
        <f>ROUND(E211*J211,2)</f>
        <v>0</v>
      </c>
      <c r="L211" s="234">
        <v>21</v>
      </c>
      <c r="M211" s="234">
        <f>G211*(1+L211/100)</f>
        <v>0</v>
      </c>
      <c r="N211" s="222">
        <v>0</v>
      </c>
      <c r="O211" s="222">
        <f>ROUND(E211*N211,5)</f>
        <v>0</v>
      </c>
      <c r="P211" s="222">
        <v>0</v>
      </c>
      <c r="Q211" s="222">
        <f>ROUND(E211*P211,5)</f>
        <v>0</v>
      </c>
      <c r="R211" s="222"/>
      <c r="S211" s="222"/>
      <c r="T211" s="223">
        <v>0.105</v>
      </c>
      <c r="U211" s="222">
        <f>ROUND(E211*T211,2)</f>
        <v>50.89</v>
      </c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 t="s">
        <v>134</v>
      </c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>
      <c r="A212" s="213"/>
      <c r="B212" s="219"/>
      <c r="C212" s="266" t="s">
        <v>125</v>
      </c>
      <c r="D212" s="224"/>
      <c r="E212" s="230"/>
      <c r="F212" s="234"/>
      <c r="G212" s="234"/>
      <c r="H212" s="234"/>
      <c r="I212" s="234"/>
      <c r="J212" s="234"/>
      <c r="K212" s="234"/>
      <c r="L212" s="234"/>
      <c r="M212" s="234"/>
      <c r="N212" s="222"/>
      <c r="O212" s="222"/>
      <c r="P212" s="222"/>
      <c r="Q212" s="222"/>
      <c r="R212" s="222"/>
      <c r="S212" s="222"/>
      <c r="T212" s="223"/>
      <c r="U212" s="22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 t="s">
        <v>126</v>
      </c>
      <c r="AF212" s="212">
        <v>2</v>
      </c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>
      <c r="A213" s="213"/>
      <c r="B213" s="219"/>
      <c r="C213" s="267" t="s">
        <v>289</v>
      </c>
      <c r="D213" s="224"/>
      <c r="E213" s="230"/>
      <c r="F213" s="234"/>
      <c r="G213" s="234"/>
      <c r="H213" s="234"/>
      <c r="I213" s="234"/>
      <c r="J213" s="234"/>
      <c r="K213" s="234"/>
      <c r="L213" s="234"/>
      <c r="M213" s="234"/>
      <c r="N213" s="222"/>
      <c r="O213" s="222"/>
      <c r="P213" s="222"/>
      <c r="Q213" s="222"/>
      <c r="R213" s="222"/>
      <c r="S213" s="222"/>
      <c r="T213" s="223"/>
      <c r="U213" s="222"/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 t="s">
        <v>126</v>
      </c>
      <c r="AF213" s="212">
        <v>2</v>
      </c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>
      <c r="A214" s="213"/>
      <c r="B214" s="219"/>
      <c r="C214" s="267" t="s">
        <v>290</v>
      </c>
      <c r="D214" s="224"/>
      <c r="E214" s="230"/>
      <c r="F214" s="234"/>
      <c r="G214" s="234"/>
      <c r="H214" s="234"/>
      <c r="I214" s="234"/>
      <c r="J214" s="234"/>
      <c r="K214" s="234"/>
      <c r="L214" s="234"/>
      <c r="M214" s="234"/>
      <c r="N214" s="222"/>
      <c r="O214" s="222"/>
      <c r="P214" s="222"/>
      <c r="Q214" s="222"/>
      <c r="R214" s="222"/>
      <c r="S214" s="222"/>
      <c r="T214" s="223"/>
      <c r="U214" s="222"/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 t="s">
        <v>126</v>
      </c>
      <c r="AF214" s="212">
        <v>2</v>
      </c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>
      <c r="A215" s="213"/>
      <c r="B215" s="219"/>
      <c r="C215" s="267" t="s">
        <v>291</v>
      </c>
      <c r="D215" s="224"/>
      <c r="E215" s="230">
        <v>484.66475000000003</v>
      </c>
      <c r="F215" s="234"/>
      <c r="G215" s="234"/>
      <c r="H215" s="234"/>
      <c r="I215" s="234"/>
      <c r="J215" s="234"/>
      <c r="K215" s="234"/>
      <c r="L215" s="234"/>
      <c r="M215" s="234"/>
      <c r="N215" s="222"/>
      <c r="O215" s="222"/>
      <c r="P215" s="222"/>
      <c r="Q215" s="222"/>
      <c r="R215" s="222"/>
      <c r="S215" s="222"/>
      <c r="T215" s="223"/>
      <c r="U215" s="222"/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126</v>
      </c>
      <c r="AF215" s="212">
        <v>2</v>
      </c>
      <c r="AG215" s="212"/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>
      <c r="A216" s="213"/>
      <c r="B216" s="219"/>
      <c r="C216" s="266" t="s">
        <v>129</v>
      </c>
      <c r="D216" s="224"/>
      <c r="E216" s="230"/>
      <c r="F216" s="234"/>
      <c r="G216" s="234"/>
      <c r="H216" s="234"/>
      <c r="I216" s="234"/>
      <c r="J216" s="234"/>
      <c r="K216" s="234"/>
      <c r="L216" s="234"/>
      <c r="M216" s="234"/>
      <c r="N216" s="222"/>
      <c r="O216" s="222"/>
      <c r="P216" s="222"/>
      <c r="Q216" s="222"/>
      <c r="R216" s="222"/>
      <c r="S216" s="222"/>
      <c r="T216" s="223"/>
      <c r="U216" s="222"/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 t="s">
        <v>126</v>
      </c>
      <c r="AF216" s="212">
        <v>0</v>
      </c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>
      <c r="A217" s="213"/>
      <c r="B217" s="219"/>
      <c r="C217" s="268" t="s">
        <v>292</v>
      </c>
      <c r="D217" s="225"/>
      <c r="E217" s="231">
        <v>484.66475000000003</v>
      </c>
      <c r="F217" s="234"/>
      <c r="G217" s="234"/>
      <c r="H217" s="234"/>
      <c r="I217" s="234"/>
      <c r="J217" s="234"/>
      <c r="K217" s="234"/>
      <c r="L217" s="234"/>
      <c r="M217" s="234"/>
      <c r="N217" s="222"/>
      <c r="O217" s="222"/>
      <c r="P217" s="222"/>
      <c r="Q217" s="222"/>
      <c r="R217" s="222"/>
      <c r="S217" s="222"/>
      <c r="T217" s="223"/>
      <c r="U217" s="222"/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 t="s">
        <v>126</v>
      </c>
      <c r="AF217" s="212">
        <v>0</v>
      </c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>
      <c r="A218" s="213">
        <v>33</v>
      </c>
      <c r="B218" s="219" t="s">
        <v>293</v>
      </c>
      <c r="C218" s="265" t="s">
        <v>294</v>
      </c>
      <c r="D218" s="221" t="s">
        <v>169</v>
      </c>
      <c r="E218" s="229">
        <v>19.386590000000002</v>
      </c>
      <c r="F218" s="233"/>
      <c r="G218" s="234">
        <f>ROUND(E218*F218,2)</f>
        <v>0</v>
      </c>
      <c r="H218" s="233"/>
      <c r="I218" s="234">
        <f>ROUND(E218*H218,2)</f>
        <v>0</v>
      </c>
      <c r="J218" s="233"/>
      <c r="K218" s="234">
        <f>ROUND(E218*J218,2)</f>
        <v>0</v>
      </c>
      <c r="L218" s="234">
        <v>21</v>
      </c>
      <c r="M218" s="234">
        <f>G218*(1+L218/100)</f>
        <v>0</v>
      </c>
      <c r="N218" s="222">
        <v>0</v>
      </c>
      <c r="O218" s="222">
        <f>ROUND(E218*N218,5)</f>
        <v>0</v>
      </c>
      <c r="P218" s="222">
        <v>0</v>
      </c>
      <c r="Q218" s="222">
        <f>ROUND(E218*P218,5)</f>
        <v>0</v>
      </c>
      <c r="R218" s="222"/>
      <c r="S218" s="222"/>
      <c r="T218" s="223">
        <v>0.49</v>
      </c>
      <c r="U218" s="222">
        <f>ROUND(E218*T218,2)</f>
        <v>9.5</v>
      </c>
      <c r="V218" s="212"/>
      <c r="W218" s="212"/>
      <c r="X218" s="212"/>
      <c r="Y218" s="212"/>
      <c r="Z218" s="212"/>
      <c r="AA218" s="212"/>
      <c r="AB218" s="212"/>
      <c r="AC218" s="212"/>
      <c r="AD218" s="212"/>
      <c r="AE218" s="212" t="s">
        <v>134</v>
      </c>
      <c r="AF218" s="212"/>
      <c r="AG218" s="212"/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>
      <c r="A219" s="213"/>
      <c r="B219" s="219"/>
      <c r="C219" s="266" t="s">
        <v>125</v>
      </c>
      <c r="D219" s="224"/>
      <c r="E219" s="230"/>
      <c r="F219" s="234"/>
      <c r="G219" s="234"/>
      <c r="H219" s="234"/>
      <c r="I219" s="234"/>
      <c r="J219" s="234"/>
      <c r="K219" s="234"/>
      <c r="L219" s="234"/>
      <c r="M219" s="234"/>
      <c r="N219" s="222"/>
      <c r="O219" s="222"/>
      <c r="P219" s="222"/>
      <c r="Q219" s="222"/>
      <c r="R219" s="222"/>
      <c r="S219" s="222"/>
      <c r="T219" s="223"/>
      <c r="U219" s="222"/>
      <c r="V219" s="212"/>
      <c r="W219" s="212"/>
      <c r="X219" s="212"/>
      <c r="Y219" s="212"/>
      <c r="Z219" s="212"/>
      <c r="AA219" s="212"/>
      <c r="AB219" s="212"/>
      <c r="AC219" s="212"/>
      <c r="AD219" s="212"/>
      <c r="AE219" s="212" t="s">
        <v>126</v>
      </c>
      <c r="AF219" s="212">
        <v>2</v>
      </c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>
      <c r="A220" s="213"/>
      <c r="B220" s="219"/>
      <c r="C220" s="267" t="s">
        <v>295</v>
      </c>
      <c r="D220" s="224"/>
      <c r="E220" s="230"/>
      <c r="F220" s="234"/>
      <c r="G220" s="234"/>
      <c r="H220" s="234"/>
      <c r="I220" s="234"/>
      <c r="J220" s="234"/>
      <c r="K220" s="234"/>
      <c r="L220" s="234"/>
      <c r="M220" s="234"/>
      <c r="N220" s="222"/>
      <c r="O220" s="222"/>
      <c r="P220" s="222"/>
      <c r="Q220" s="222"/>
      <c r="R220" s="222"/>
      <c r="S220" s="222"/>
      <c r="T220" s="223"/>
      <c r="U220" s="222"/>
      <c r="V220" s="212"/>
      <c r="W220" s="212"/>
      <c r="X220" s="212"/>
      <c r="Y220" s="212"/>
      <c r="Z220" s="212"/>
      <c r="AA220" s="212"/>
      <c r="AB220" s="212"/>
      <c r="AC220" s="212"/>
      <c r="AD220" s="212"/>
      <c r="AE220" s="212" t="s">
        <v>126</v>
      </c>
      <c r="AF220" s="212">
        <v>2</v>
      </c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>
      <c r="A221" s="213"/>
      <c r="B221" s="219"/>
      <c r="C221" s="267" t="s">
        <v>296</v>
      </c>
      <c r="D221" s="224"/>
      <c r="E221" s="230">
        <v>19.386590000000002</v>
      </c>
      <c r="F221" s="234"/>
      <c r="G221" s="234"/>
      <c r="H221" s="234"/>
      <c r="I221" s="234"/>
      <c r="J221" s="234"/>
      <c r="K221" s="234"/>
      <c r="L221" s="234"/>
      <c r="M221" s="234"/>
      <c r="N221" s="222"/>
      <c r="O221" s="222"/>
      <c r="P221" s="222"/>
      <c r="Q221" s="222"/>
      <c r="R221" s="222"/>
      <c r="S221" s="222"/>
      <c r="T221" s="223"/>
      <c r="U221" s="222"/>
      <c r="V221" s="212"/>
      <c r="W221" s="212"/>
      <c r="X221" s="212"/>
      <c r="Y221" s="212"/>
      <c r="Z221" s="212"/>
      <c r="AA221" s="212"/>
      <c r="AB221" s="212"/>
      <c r="AC221" s="212"/>
      <c r="AD221" s="212"/>
      <c r="AE221" s="212" t="s">
        <v>126</v>
      </c>
      <c r="AF221" s="212">
        <v>2</v>
      </c>
      <c r="AG221" s="212"/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>
      <c r="A222" s="213"/>
      <c r="B222" s="219"/>
      <c r="C222" s="266" t="s">
        <v>129</v>
      </c>
      <c r="D222" s="224"/>
      <c r="E222" s="230"/>
      <c r="F222" s="234"/>
      <c r="G222" s="234"/>
      <c r="H222" s="234"/>
      <c r="I222" s="234"/>
      <c r="J222" s="234"/>
      <c r="K222" s="234"/>
      <c r="L222" s="234"/>
      <c r="M222" s="234"/>
      <c r="N222" s="222"/>
      <c r="O222" s="222"/>
      <c r="P222" s="222"/>
      <c r="Q222" s="222"/>
      <c r="R222" s="222"/>
      <c r="S222" s="222"/>
      <c r="T222" s="223"/>
      <c r="U222" s="222"/>
      <c r="V222" s="212"/>
      <c r="W222" s="212"/>
      <c r="X222" s="212"/>
      <c r="Y222" s="212"/>
      <c r="Z222" s="212"/>
      <c r="AA222" s="212"/>
      <c r="AB222" s="212"/>
      <c r="AC222" s="212"/>
      <c r="AD222" s="212"/>
      <c r="AE222" s="212" t="s">
        <v>126</v>
      </c>
      <c r="AF222" s="212">
        <v>0</v>
      </c>
      <c r="AG222" s="212"/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>
      <c r="A223" s="213"/>
      <c r="B223" s="219"/>
      <c r="C223" s="268" t="s">
        <v>286</v>
      </c>
      <c r="D223" s="225"/>
      <c r="E223" s="231">
        <v>19.386590000000002</v>
      </c>
      <c r="F223" s="234"/>
      <c r="G223" s="234"/>
      <c r="H223" s="234"/>
      <c r="I223" s="234"/>
      <c r="J223" s="234"/>
      <c r="K223" s="234"/>
      <c r="L223" s="234"/>
      <c r="M223" s="234"/>
      <c r="N223" s="222"/>
      <c r="O223" s="222"/>
      <c r="P223" s="222"/>
      <c r="Q223" s="222"/>
      <c r="R223" s="222"/>
      <c r="S223" s="222"/>
      <c r="T223" s="223"/>
      <c r="U223" s="222"/>
      <c r="V223" s="212"/>
      <c r="W223" s="212"/>
      <c r="X223" s="212"/>
      <c r="Y223" s="212"/>
      <c r="Z223" s="212"/>
      <c r="AA223" s="212"/>
      <c r="AB223" s="212"/>
      <c r="AC223" s="212"/>
      <c r="AD223" s="212"/>
      <c r="AE223" s="212" t="s">
        <v>126</v>
      </c>
      <c r="AF223" s="212">
        <v>0</v>
      </c>
      <c r="AG223" s="212"/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>
      <c r="A224" s="213">
        <v>34</v>
      </c>
      <c r="B224" s="219" t="s">
        <v>297</v>
      </c>
      <c r="C224" s="265" t="s">
        <v>298</v>
      </c>
      <c r="D224" s="221" t="s">
        <v>169</v>
      </c>
      <c r="E224" s="229">
        <v>174.47931</v>
      </c>
      <c r="F224" s="233"/>
      <c r="G224" s="234">
        <f>ROUND(E224*F224,2)</f>
        <v>0</v>
      </c>
      <c r="H224" s="233"/>
      <c r="I224" s="234">
        <f>ROUND(E224*H224,2)</f>
        <v>0</v>
      </c>
      <c r="J224" s="233"/>
      <c r="K224" s="234">
        <f>ROUND(E224*J224,2)</f>
        <v>0</v>
      </c>
      <c r="L224" s="234">
        <v>21</v>
      </c>
      <c r="M224" s="234">
        <f>G224*(1+L224/100)</f>
        <v>0</v>
      </c>
      <c r="N224" s="222">
        <v>0</v>
      </c>
      <c r="O224" s="222">
        <f>ROUND(E224*N224,5)</f>
        <v>0</v>
      </c>
      <c r="P224" s="222">
        <v>0</v>
      </c>
      <c r="Q224" s="222">
        <f>ROUND(E224*P224,5)</f>
        <v>0</v>
      </c>
      <c r="R224" s="222"/>
      <c r="S224" s="222"/>
      <c r="T224" s="223">
        <v>0</v>
      </c>
      <c r="U224" s="222">
        <f>ROUND(E224*T224,2)</f>
        <v>0</v>
      </c>
      <c r="V224" s="212"/>
      <c r="W224" s="212"/>
      <c r="X224" s="212"/>
      <c r="Y224" s="212"/>
      <c r="Z224" s="212"/>
      <c r="AA224" s="212"/>
      <c r="AB224" s="212"/>
      <c r="AC224" s="212"/>
      <c r="AD224" s="212"/>
      <c r="AE224" s="212" t="s">
        <v>134</v>
      </c>
      <c r="AF224" s="212"/>
      <c r="AG224" s="212"/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>
      <c r="A225" s="213"/>
      <c r="B225" s="219"/>
      <c r="C225" s="266" t="s">
        <v>125</v>
      </c>
      <c r="D225" s="224"/>
      <c r="E225" s="230"/>
      <c r="F225" s="234"/>
      <c r="G225" s="234"/>
      <c r="H225" s="234"/>
      <c r="I225" s="234"/>
      <c r="J225" s="234"/>
      <c r="K225" s="234"/>
      <c r="L225" s="234"/>
      <c r="M225" s="234"/>
      <c r="N225" s="222"/>
      <c r="O225" s="222"/>
      <c r="P225" s="222"/>
      <c r="Q225" s="222"/>
      <c r="R225" s="222"/>
      <c r="S225" s="222"/>
      <c r="T225" s="223"/>
      <c r="U225" s="222"/>
      <c r="V225" s="212"/>
      <c r="W225" s="212"/>
      <c r="X225" s="212"/>
      <c r="Y225" s="212"/>
      <c r="Z225" s="212"/>
      <c r="AA225" s="212"/>
      <c r="AB225" s="212"/>
      <c r="AC225" s="212"/>
      <c r="AD225" s="212"/>
      <c r="AE225" s="212" t="s">
        <v>126</v>
      </c>
      <c r="AF225" s="212">
        <v>2</v>
      </c>
      <c r="AG225" s="212"/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>
      <c r="A226" s="213"/>
      <c r="B226" s="219"/>
      <c r="C226" s="267" t="s">
        <v>299</v>
      </c>
      <c r="D226" s="224"/>
      <c r="E226" s="230"/>
      <c r="F226" s="234"/>
      <c r="G226" s="234"/>
      <c r="H226" s="234"/>
      <c r="I226" s="234"/>
      <c r="J226" s="234"/>
      <c r="K226" s="234"/>
      <c r="L226" s="234"/>
      <c r="M226" s="234"/>
      <c r="N226" s="222"/>
      <c r="O226" s="222"/>
      <c r="P226" s="222"/>
      <c r="Q226" s="222"/>
      <c r="R226" s="222"/>
      <c r="S226" s="222"/>
      <c r="T226" s="223"/>
      <c r="U226" s="222"/>
      <c r="V226" s="212"/>
      <c r="W226" s="212"/>
      <c r="X226" s="212"/>
      <c r="Y226" s="212"/>
      <c r="Z226" s="212"/>
      <c r="AA226" s="212"/>
      <c r="AB226" s="212"/>
      <c r="AC226" s="212"/>
      <c r="AD226" s="212"/>
      <c r="AE226" s="212" t="s">
        <v>126</v>
      </c>
      <c r="AF226" s="212">
        <v>2</v>
      </c>
      <c r="AG226" s="212"/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>
      <c r="A227" s="213"/>
      <c r="B227" s="219"/>
      <c r="C227" s="267" t="s">
        <v>300</v>
      </c>
      <c r="D227" s="224"/>
      <c r="E227" s="230">
        <v>174.47931</v>
      </c>
      <c r="F227" s="234"/>
      <c r="G227" s="234"/>
      <c r="H227" s="234"/>
      <c r="I227" s="234"/>
      <c r="J227" s="234"/>
      <c r="K227" s="234"/>
      <c r="L227" s="234"/>
      <c r="M227" s="234"/>
      <c r="N227" s="222"/>
      <c r="O227" s="222"/>
      <c r="P227" s="222"/>
      <c r="Q227" s="222"/>
      <c r="R227" s="222"/>
      <c r="S227" s="222"/>
      <c r="T227" s="223"/>
      <c r="U227" s="222"/>
      <c r="V227" s="212"/>
      <c r="W227" s="212"/>
      <c r="X227" s="212"/>
      <c r="Y227" s="212"/>
      <c r="Z227" s="212"/>
      <c r="AA227" s="212"/>
      <c r="AB227" s="212"/>
      <c r="AC227" s="212"/>
      <c r="AD227" s="212"/>
      <c r="AE227" s="212" t="s">
        <v>126</v>
      </c>
      <c r="AF227" s="212">
        <v>2</v>
      </c>
      <c r="AG227" s="212"/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>
      <c r="A228" s="213"/>
      <c r="B228" s="219"/>
      <c r="C228" s="266" t="s">
        <v>129</v>
      </c>
      <c r="D228" s="224"/>
      <c r="E228" s="230"/>
      <c r="F228" s="234"/>
      <c r="G228" s="234"/>
      <c r="H228" s="234"/>
      <c r="I228" s="234"/>
      <c r="J228" s="234"/>
      <c r="K228" s="234"/>
      <c r="L228" s="234"/>
      <c r="M228" s="234"/>
      <c r="N228" s="222"/>
      <c r="O228" s="222"/>
      <c r="P228" s="222"/>
      <c r="Q228" s="222"/>
      <c r="R228" s="222"/>
      <c r="S228" s="222"/>
      <c r="T228" s="223"/>
      <c r="U228" s="222"/>
      <c r="V228" s="212"/>
      <c r="W228" s="212"/>
      <c r="X228" s="212"/>
      <c r="Y228" s="212"/>
      <c r="Z228" s="212"/>
      <c r="AA228" s="212"/>
      <c r="AB228" s="212"/>
      <c r="AC228" s="212"/>
      <c r="AD228" s="212"/>
      <c r="AE228" s="212" t="s">
        <v>126</v>
      </c>
      <c r="AF228" s="212">
        <v>0</v>
      </c>
      <c r="AG228" s="212"/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>
      <c r="A229" s="213"/>
      <c r="B229" s="219"/>
      <c r="C229" s="268" t="s">
        <v>301</v>
      </c>
      <c r="D229" s="225"/>
      <c r="E229" s="231">
        <v>174.47931</v>
      </c>
      <c r="F229" s="234"/>
      <c r="G229" s="234"/>
      <c r="H229" s="234"/>
      <c r="I229" s="234"/>
      <c r="J229" s="234"/>
      <c r="K229" s="234"/>
      <c r="L229" s="234"/>
      <c r="M229" s="234"/>
      <c r="N229" s="222"/>
      <c r="O229" s="222"/>
      <c r="P229" s="222"/>
      <c r="Q229" s="222"/>
      <c r="R229" s="222"/>
      <c r="S229" s="222"/>
      <c r="T229" s="223"/>
      <c r="U229" s="222"/>
      <c r="V229" s="212"/>
      <c r="W229" s="212"/>
      <c r="X229" s="212"/>
      <c r="Y229" s="212"/>
      <c r="Z229" s="212"/>
      <c r="AA229" s="212"/>
      <c r="AB229" s="212"/>
      <c r="AC229" s="212"/>
      <c r="AD229" s="212"/>
      <c r="AE229" s="212" t="s">
        <v>126</v>
      </c>
      <c r="AF229" s="212">
        <v>0</v>
      </c>
      <c r="AG229" s="212"/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>
      <c r="A230" s="213">
        <v>35</v>
      </c>
      <c r="B230" s="219" t="s">
        <v>302</v>
      </c>
      <c r="C230" s="265" t="s">
        <v>303</v>
      </c>
      <c r="D230" s="221" t="s">
        <v>169</v>
      </c>
      <c r="E230" s="229">
        <v>0.93752999999999997</v>
      </c>
      <c r="F230" s="233"/>
      <c r="G230" s="234">
        <f>ROUND(E230*F230,2)</f>
        <v>0</v>
      </c>
      <c r="H230" s="233"/>
      <c r="I230" s="234">
        <f>ROUND(E230*H230,2)</f>
        <v>0</v>
      </c>
      <c r="J230" s="233"/>
      <c r="K230" s="234">
        <f>ROUND(E230*J230,2)</f>
        <v>0</v>
      </c>
      <c r="L230" s="234">
        <v>21</v>
      </c>
      <c r="M230" s="234">
        <f>G230*(1+L230/100)</f>
        <v>0</v>
      </c>
      <c r="N230" s="222">
        <v>0</v>
      </c>
      <c r="O230" s="222">
        <f>ROUND(E230*N230,5)</f>
        <v>0</v>
      </c>
      <c r="P230" s="222">
        <v>0</v>
      </c>
      <c r="Q230" s="222">
        <f>ROUND(E230*P230,5)</f>
        <v>0</v>
      </c>
      <c r="R230" s="222"/>
      <c r="S230" s="222"/>
      <c r="T230" s="223">
        <v>0</v>
      </c>
      <c r="U230" s="222">
        <f>ROUND(E230*T230,2)</f>
        <v>0</v>
      </c>
      <c r="V230" s="212"/>
      <c r="W230" s="212"/>
      <c r="X230" s="212"/>
      <c r="Y230" s="212"/>
      <c r="Z230" s="212"/>
      <c r="AA230" s="212"/>
      <c r="AB230" s="212"/>
      <c r="AC230" s="212"/>
      <c r="AD230" s="212"/>
      <c r="AE230" s="212" t="s">
        <v>134</v>
      </c>
      <c r="AF230" s="212"/>
      <c r="AG230" s="212"/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>
      <c r="A231" s="213"/>
      <c r="B231" s="219"/>
      <c r="C231" s="266" t="s">
        <v>125</v>
      </c>
      <c r="D231" s="224"/>
      <c r="E231" s="230"/>
      <c r="F231" s="234"/>
      <c r="G231" s="234"/>
      <c r="H231" s="234"/>
      <c r="I231" s="234"/>
      <c r="J231" s="234"/>
      <c r="K231" s="234"/>
      <c r="L231" s="234"/>
      <c r="M231" s="234"/>
      <c r="N231" s="222"/>
      <c r="O231" s="222"/>
      <c r="P231" s="222"/>
      <c r="Q231" s="222"/>
      <c r="R231" s="222"/>
      <c r="S231" s="222"/>
      <c r="T231" s="223"/>
      <c r="U231" s="222"/>
      <c r="V231" s="212"/>
      <c r="W231" s="212"/>
      <c r="X231" s="212"/>
      <c r="Y231" s="212"/>
      <c r="Z231" s="212"/>
      <c r="AA231" s="212"/>
      <c r="AB231" s="212"/>
      <c r="AC231" s="212"/>
      <c r="AD231" s="212"/>
      <c r="AE231" s="212" t="s">
        <v>126</v>
      </c>
      <c r="AF231" s="212">
        <v>2</v>
      </c>
      <c r="AG231" s="212"/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>
      <c r="A232" s="213"/>
      <c r="B232" s="219"/>
      <c r="C232" s="267" t="s">
        <v>304</v>
      </c>
      <c r="D232" s="224"/>
      <c r="E232" s="230"/>
      <c r="F232" s="234"/>
      <c r="G232" s="234"/>
      <c r="H232" s="234"/>
      <c r="I232" s="234"/>
      <c r="J232" s="234"/>
      <c r="K232" s="234"/>
      <c r="L232" s="234"/>
      <c r="M232" s="234"/>
      <c r="N232" s="222"/>
      <c r="O232" s="222"/>
      <c r="P232" s="222"/>
      <c r="Q232" s="222"/>
      <c r="R232" s="222"/>
      <c r="S232" s="222"/>
      <c r="T232" s="223"/>
      <c r="U232" s="222"/>
      <c r="V232" s="212"/>
      <c r="W232" s="212"/>
      <c r="X232" s="212"/>
      <c r="Y232" s="212"/>
      <c r="Z232" s="212"/>
      <c r="AA232" s="212"/>
      <c r="AB232" s="212"/>
      <c r="AC232" s="212"/>
      <c r="AD232" s="212"/>
      <c r="AE232" s="212" t="s">
        <v>126</v>
      </c>
      <c r="AF232" s="212">
        <v>2</v>
      </c>
      <c r="AG232" s="212"/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>
      <c r="A233" s="213"/>
      <c r="B233" s="219"/>
      <c r="C233" s="267" t="s">
        <v>177</v>
      </c>
      <c r="D233" s="224"/>
      <c r="E233" s="230">
        <v>11</v>
      </c>
      <c r="F233" s="234"/>
      <c r="G233" s="234"/>
      <c r="H233" s="234"/>
      <c r="I233" s="234"/>
      <c r="J233" s="234"/>
      <c r="K233" s="234"/>
      <c r="L233" s="234"/>
      <c r="M233" s="234"/>
      <c r="N233" s="222"/>
      <c r="O233" s="222"/>
      <c r="P233" s="222"/>
      <c r="Q233" s="222"/>
      <c r="R233" s="222"/>
      <c r="S233" s="222"/>
      <c r="T233" s="223"/>
      <c r="U233" s="222"/>
      <c r="V233" s="212"/>
      <c r="W233" s="212"/>
      <c r="X233" s="212"/>
      <c r="Y233" s="212"/>
      <c r="Z233" s="212"/>
      <c r="AA233" s="212"/>
      <c r="AB233" s="212"/>
      <c r="AC233" s="212"/>
      <c r="AD233" s="212"/>
      <c r="AE233" s="212" t="s">
        <v>126</v>
      </c>
      <c r="AF233" s="212">
        <v>2</v>
      </c>
      <c r="AG233" s="212"/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ht="22.5" outlineLevel="1">
      <c r="A234" s="213"/>
      <c r="B234" s="219"/>
      <c r="C234" s="267" t="s">
        <v>305</v>
      </c>
      <c r="D234" s="224"/>
      <c r="E234" s="230">
        <v>0.93753165661056004</v>
      </c>
      <c r="F234" s="234"/>
      <c r="G234" s="234"/>
      <c r="H234" s="234"/>
      <c r="I234" s="234"/>
      <c r="J234" s="234"/>
      <c r="K234" s="234"/>
      <c r="L234" s="234"/>
      <c r="M234" s="234"/>
      <c r="N234" s="222"/>
      <c r="O234" s="222"/>
      <c r="P234" s="222"/>
      <c r="Q234" s="222"/>
      <c r="R234" s="222"/>
      <c r="S234" s="222"/>
      <c r="T234" s="223"/>
      <c r="U234" s="222"/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 t="s">
        <v>126</v>
      </c>
      <c r="AF234" s="212">
        <v>2</v>
      </c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>
      <c r="A235" s="213"/>
      <c r="B235" s="219"/>
      <c r="C235" s="266" t="s">
        <v>129</v>
      </c>
      <c r="D235" s="224"/>
      <c r="E235" s="230"/>
      <c r="F235" s="234"/>
      <c r="G235" s="234"/>
      <c r="H235" s="234"/>
      <c r="I235" s="234"/>
      <c r="J235" s="234"/>
      <c r="K235" s="234"/>
      <c r="L235" s="234"/>
      <c r="M235" s="234"/>
      <c r="N235" s="222"/>
      <c r="O235" s="222"/>
      <c r="P235" s="222"/>
      <c r="Q235" s="222"/>
      <c r="R235" s="222"/>
      <c r="S235" s="222"/>
      <c r="T235" s="223"/>
      <c r="U235" s="222"/>
      <c r="V235" s="212"/>
      <c r="W235" s="212"/>
      <c r="X235" s="212"/>
      <c r="Y235" s="212"/>
      <c r="Z235" s="212"/>
      <c r="AA235" s="212"/>
      <c r="AB235" s="212"/>
      <c r="AC235" s="212"/>
      <c r="AD235" s="212"/>
      <c r="AE235" s="212" t="s">
        <v>126</v>
      </c>
      <c r="AF235" s="212">
        <v>0</v>
      </c>
      <c r="AG235" s="212"/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>
      <c r="A236" s="213"/>
      <c r="B236" s="219"/>
      <c r="C236" s="268" t="s">
        <v>184</v>
      </c>
      <c r="D236" s="225"/>
      <c r="E236" s="231">
        <v>0.93752999999999997</v>
      </c>
      <c r="F236" s="234"/>
      <c r="G236" s="234"/>
      <c r="H236" s="234"/>
      <c r="I236" s="234"/>
      <c r="J236" s="234"/>
      <c r="K236" s="234"/>
      <c r="L236" s="234"/>
      <c r="M236" s="234"/>
      <c r="N236" s="222"/>
      <c r="O236" s="222"/>
      <c r="P236" s="222"/>
      <c r="Q236" s="222"/>
      <c r="R236" s="222"/>
      <c r="S236" s="222"/>
      <c r="T236" s="223"/>
      <c r="U236" s="222"/>
      <c r="V236" s="212"/>
      <c r="W236" s="212"/>
      <c r="X236" s="212"/>
      <c r="Y236" s="212"/>
      <c r="Z236" s="212"/>
      <c r="AA236" s="212"/>
      <c r="AB236" s="212"/>
      <c r="AC236" s="212"/>
      <c r="AD236" s="212"/>
      <c r="AE236" s="212" t="s">
        <v>126</v>
      </c>
      <c r="AF236" s="212">
        <v>0</v>
      </c>
      <c r="AG236" s="212"/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>
      <c r="A237" s="213">
        <v>36</v>
      </c>
      <c r="B237" s="219" t="s">
        <v>306</v>
      </c>
      <c r="C237" s="265" t="s">
        <v>307</v>
      </c>
      <c r="D237" s="221" t="s">
        <v>169</v>
      </c>
      <c r="E237" s="229">
        <v>0.83996000000000004</v>
      </c>
      <c r="F237" s="233"/>
      <c r="G237" s="234">
        <f>ROUND(E237*F237,2)</f>
        <v>0</v>
      </c>
      <c r="H237" s="233"/>
      <c r="I237" s="234">
        <f>ROUND(E237*H237,2)</f>
        <v>0</v>
      </c>
      <c r="J237" s="233"/>
      <c r="K237" s="234">
        <f>ROUND(E237*J237,2)</f>
        <v>0</v>
      </c>
      <c r="L237" s="234">
        <v>21</v>
      </c>
      <c r="M237" s="234">
        <f>G237*(1+L237/100)</f>
        <v>0</v>
      </c>
      <c r="N237" s="222">
        <v>0</v>
      </c>
      <c r="O237" s="222">
        <f>ROUND(E237*N237,5)</f>
        <v>0</v>
      </c>
      <c r="P237" s="222">
        <v>0</v>
      </c>
      <c r="Q237" s="222">
        <f>ROUND(E237*P237,5)</f>
        <v>0</v>
      </c>
      <c r="R237" s="222"/>
      <c r="S237" s="222"/>
      <c r="T237" s="223">
        <v>0</v>
      </c>
      <c r="U237" s="222">
        <f>ROUND(E237*T237,2)</f>
        <v>0</v>
      </c>
      <c r="V237" s="212"/>
      <c r="W237" s="212"/>
      <c r="X237" s="212"/>
      <c r="Y237" s="212"/>
      <c r="Z237" s="212"/>
      <c r="AA237" s="212"/>
      <c r="AB237" s="212"/>
      <c r="AC237" s="212"/>
      <c r="AD237" s="212"/>
      <c r="AE237" s="212" t="s">
        <v>134</v>
      </c>
      <c r="AF237" s="212"/>
      <c r="AG237" s="212"/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>
      <c r="A238" s="213"/>
      <c r="B238" s="219"/>
      <c r="C238" s="266" t="s">
        <v>125</v>
      </c>
      <c r="D238" s="224"/>
      <c r="E238" s="230"/>
      <c r="F238" s="234"/>
      <c r="G238" s="234"/>
      <c r="H238" s="234"/>
      <c r="I238" s="234"/>
      <c r="J238" s="234"/>
      <c r="K238" s="234"/>
      <c r="L238" s="234"/>
      <c r="M238" s="234"/>
      <c r="N238" s="222"/>
      <c r="O238" s="222"/>
      <c r="P238" s="222"/>
      <c r="Q238" s="222"/>
      <c r="R238" s="222"/>
      <c r="S238" s="222"/>
      <c r="T238" s="223"/>
      <c r="U238" s="222"/>
      <c r="V238" s="212"/>
      <c r="W238" s="212"/>
      <c r="X238" s="212"/>
      <c r="Y238" s="212"/>
      <c r="Z238" s="212"/>
      <c r="AA238" s="212"/>
      <c r="AB238" s="212"/>
      <c r="AC238" s="212"/>
      <c r="AD238" s="212"/>
      <c r="AE238" s="212" t="s">
        <v>126</v>
      </c>
      <c r="AF238" s="212">
        <v>2</v>
      </c>
      <c r="AG238" s="212"/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>
      <c r="A239" s="213"/>
      <c r="B239" s="219"/>
      <c r="C239" s="267" t="s">
        <v>308</v>
      </c>
      <c r="D239" s="224"/>
      <c r="E239" s="230"/>
      <c r="F239" s="234"/>
      <c r="G239" s="234"/>
      <c r="H239" s="234"/>
      <c r="I239" s="234"/>
      <c r="J239" s="234"/>
      <c r="K239" s="234"/>
      <c r="L239" s="234"/>
      <c r="M239" s="234"/>
      <c r="N239" s="222"/>
      <c r="O239" s="222"/>
      <c r="P239" s="222"/>
      <c r="Q239" s="222"/>
      <c r="R239" s="222"/>
      <c r="S239" s="222"/>
      <c r="T239" s="223"/>
      <c r="U239" s="222"/>
      <c r="V239" s="212"/>
      <c r="W239" s="212"/>
      <c r="X239" s="212"/>
      <c r="Y239" s="212"/>
      <c r="Z239" s="212"/>
      <c r="AA239" s="212"/>
      <c r="AB239" s="212"/>
      <c r="AC239" s="212"/>
      <c r="AD239" s="212"/>
      <c r="AE239" s="212" t="s">
        <v>126</v>
      </c>
      <c r="AF239" s="212">
        <v>2</v>
      </c>
      <c r="AG239" s="212"/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>
      <c r="A240" s="213"/>
      <c r="B240" s="219"/>
      <c r="C240" s="266" t="s">
        <v>129</v>
      </c>
      <c r="D240" s="224"/>
      <c r="E240" s="230"/>
      <c r="F240" s="234"/>
      <c r="G240" s="234"/>
      <c r="H240" s="234"/>
      <c r="I240" s="234"/>
      <c r="J240" s="234"/>
      <c r="K240" s="234"/>
      <c r="L240" s="234"/>
      <c r="M240" s="234"/>
      <c r="N240" s="222"/>
      <c r="O240" s="222"/>
      <c r="P240" s="222"/>
      <c r="Q240" s="222"/>
      <c r="R240" s="222"/>
      <c r="S240" s="222"/>
      <c r="T240" s="223"/>
      <c r="U240" s="222"/>
      <c r="V240" s="212"/>
      <c r="W240" s="212"/>
      <c r="X240" s="212"/>
      <c r="Y240" s="212"/>
      <c r="Z240" s="212"/>
      <c r="AA240" s="212"/>
      <c r="AB240" s="212"/>
      <c r="AC240" s="212"/>
      <c r="AD240" s="212"/>
      <c r="AE240" s="212" t="s">
        <v>126</v>
      </c>
      <c r="AF240" s="212">
        <v>0</v>
      </c>
      <c r="AG240" s="212"/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>
      <c r="A241" s="213"/>
      <c r="B241" s="219"/>
      <c r="C241" s="268" t="s">
        <v>309</v>
      </c>
      <c r="D241" s="225"/>
      <c r="E241" s="231">
        <v>0.83996000000000004</v>
      </c>
      <c r="F241" s="234"/>
      <c r="G241" s="234"/>
      <c r="H241" s="234"/>
      <c r="I241" s="234"/>
      <c r="J241" s="234"/>
      <c r="K241" s="234"/>
      <c r="L241" s="234"/>
      <c r="M241" s="234"/>
      <c r="N241" s="222"/>
      <c r="O241" s="222"/>
      <c r="P241" s="222"/>
      <c r="Q241" s="222"/>
      <c r="R241" s="222"/>
      <c r="S241" s="222"/>
      <c r="T241" s="223"/>
      <c r="U241" s="222"/>
      <c r="V241" s="212"/>
      <c r="W241" s="212"/>
      <c r="X241" s="212"/>
      <c r="Y241" s="212"/>
      <c r="Z241" s="212"/>
      <c r="AA241" s="212"/>
      <c r="AB241" s="212"/>
      <c r="AC241" s="212"/>
      <c r="AD241" s="212"/>
      <c r="AE241" s="212" t="s">
        <v>126</v>
      </c>
      <c r="AF241" s="212">
        <v>0</v>
      </c>
      <c r="AG241" s="212"/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>
      <c r="A242" s="214" t="s">
        <v>119</v>
      </c>
      <c r="B242" s="220" t="s">
        <v>82</v>
      </c>
      <c r="C242" s="269" t="s">
        <v>83</v>
      </c>
      <c r="D242" s="226"/>
      <c r="E242" s="232"/>
      <c r="F242" s="235"/>
      <c r="G242" s="235">
        <f>SUMIF(AE243:AE247,"&lt;&gt;NOR",G243:G247)</f>
        <v>0</v>
      </c>
      <c r="H242" s="235"/>
      <c r="I242" s="235">
        <f>SUM(I243:I247)</f>
        <v>0</v>
      </c>
      <c r="J242" s="235"/>
      <c r="K242" s="235">
        <f>SUM(K243:K247)</f>
        <v>0</v>
      </c>
      <c r="L242" s="235"/>
      <c r="M242" s="235">
        <f>SUM(M243:M247)</f>
        <v>0</v>
      </c>
      <c r="N242" s="227"/>
      <c r="O242" s="227">
        <f>SUM(O243:O247)</f>
        <v>0</v>
      </c>
      <c r="P242" s="227"/>
      <c r="Q242" s="227">
        <f>SUM(Q243:Q247)</f>
        <v>0</v>
      </c>
      <c r="R242" s="227"/>
      <c r="S242" s="227"/>
      <c r="T242" s="228"/>
      <c r="U242" s="227">
        <f>SUM(U243:U247)</f>
        <v>50.54</v>
      </c>
      <c r="AE242" t="s">
        <v>120</v>
      </c>
    </row>
    <row r="243" spans="1:60" outlineLevel="1">
      <c r="A243" s="213">
        <v>37</v>
      </c>
      <c r="B243" s="219" t="s">
        <v>310</v>
      </c>
      <c r="C243" s="265" t="s">
        <v>311</v>
      </c>
      <c r="D243" s="221" t="s">
        <v>169</v>
      </c>
      <c r="E243" s="229">
        <v>163.01895999999999</v>
      </c>
      <c r="F243" s="233"/>
      <c r="G243" s="234">
        <f>ROUND(E243*F243,2)</f>
        <v>0</v>
      </c>
      <c r="H243" s="233"/>
      <c r="I243" s="234">
        <f>ROUND(E243*H243,2)</f>
        <v>0</v>
      </c>
      <c r="J243" s="233"/>
      <c r="K243" s="234">
        <f>ROUND(E243*J243,2)</f>
        <v>0</v>
      </c>
      <c r="L243" s="234">
        <v>21</v>
      </c>
      <c r="M243" s="234">
        <f>G243*(1+L243/100)</f>
        <v>0</v>
      </c>
      <c r="N243" s="222">
        <v>0</v>
      </c>
      <c r="O243" s="222">
        <f>ROUND(E243*N243,5)</f>
        <v>0</v>
      </c>
      <c r="P243" s="222">
        <v>0</v>
      </c>
      <c r="Q243" s="222">
        <f>ROUND(E243*P243,5)</f>
        <v>0</v>
      </c>
      <c r="R243" s="222"/>
      <c r="S243" s="222"/>
      <c r="T243" s="223">
        <v>0.31</v>
      </c>
      <c r="U243" s="222">
        <f>ROUND(E243*T243,2)</f>
        <v>50.54</v>
      </c>
      <c r="V243" s="212"/>
      <c r="W243" s="212"/>
      <c r="X243" s="212"/>
      <c r="Y243" s="212"/>
      <c r="Z243" s="212"/>
      <c r="AA243" s="212"/>
      <c r="AB243" s="212"/>
      <c r="AC243" s="212"/>
      <c r="AD243" s="212"/>
      <c r="AE243" s="212" t="s">
        <v>134</v>
      </c>
      <c r="AF243" s="212"/>
      <c r="AG243" s="212"/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>
      <c r="A244" s="213"/>
      <c r="B244" s="219"/>
      <c r="C244" s="266" t="s">
        <v>125</v>
      </c>
      <c r="D244" s="224"/>
      <c r="E244" s="230"/>
      <c r="F244" s="234"/>
      <c r="G244" s="234"/>
      <c r="H244" s="234"/>
      <c r="I244" s="234"/>
      <c r="J244" s="234"/>
      <c r="K244" s="234"/>
      <c r="L244" s="234"/>
      <c r="M244" s="234"/>
      <c r="N244" s="222"/>
      <c r="O244" s="222"/>
      <c r="P244" s="222"/>
      <c r="Q244" s="222"/>
      <c r="R244" s="222"/>
      <c r="S244" s="222"/>
      <c r="T244" s="223"/>
      <c r="U244" s="222"/>
      <c r="V244" s="212"/>
      <c r="W244" s="212"/>
      <c r="X244" s="212"/>
      <c r="Y244" s="212"/>
      <c r="Z244" s="212"/>
      <c r="AA244" s="212"/>
      <c r="AB244" s="212"/>
      <c r="AC244" s="212"/>
      <c r="AD244" s="212"/>
      <c r="AE244" s="212" t="s">
        <v>126</v>
      </c>
      <c r="AF244" s="212">
        <v>2</v>
      </c>
      <c r="AG244" s="212"/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>
      <c r="A245" s="213"/>
      <c r="B245" s="219"/>
      <c r="C245" s="267" t="s">
        <v>312</v>
      </c>
      <c r="D245" s="224"/>
      <c r="E245" s="230">
        <v>163.01895999999999</v>
      </c>
      <c r="F245" s="234"/>
      <c r="G245" s="234"/>
      <c r="H245" s="234"/>
      <c r="I245" s="234"/>
      <c r="J245" s="234"/>
      <c r="K245" s="234"/>
      <c r="L245" s="234"/>
      <c r="M245" s="234"/>
      <c r="N245" s="222"/>
      <c r="O245" s="222"/>
      <c r="P245" s="222"/>
      <c r="Q245" s="222"/>
      <c r="R245" s="222"/>
      <c r="S245" s="222"/>
      <c r="T245" s="223"/>
      <c r="U245" s="222"/>
      <c r="V245" s="212"/>
      <c r="W245" s="212"/>
      <c r="X245" s="212"/>
      <c r="Y245" s="212"/>
      <c r="Z245" s="212"/>
      <c r="AA245" s="212"/>
      <c r="AB245" s="212"/>
      <c r="AC245" s="212"/>
      <c r="AD245" s="212"/>
      <c r="AE245" s="212" t="s">
        <v>126</v>
      </c>
      <c r="AF245" s="212">
        <v>2</v>
      </c>
      <c r="AG245" s="212"/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>
      <c r="A246" s="213"/>
      <c r="B246" s="219"/>
      <c r="C246" s="266" t="s">
        <v>129</v>
      </c>
      <c r="D246" s="224"/>
      <c r="E246" s="230"/>
      <c r="F246" s="234"/>
      <c r="G246" s="234"/>
      <c r="H246" s="234"/>
      <c r="I246" s="234"/>
      <c r="J246" s="234"/>
      <c r="K246" s="234"/>
      <c r="L246" s="234"/>
      <c r="M246" s="234"/>
      <c r="N246" s="222"/>
      <c r="O246" s="222"/>
      <c r="P246" s="222"/>
      <c r="Q246" s="222"/>
      <c r="R246" s="222"/>
      <c r="S246" s="222"/>
      <c r="T246" s="223"/>
      <c r="U246" s="222"/>
      <c r="V246" s="212"/>
      <c r="W246" s="212"/>
      <c r="X246" s="212"/>
      <c r="Y246" s="212"/>
      <c r="Z246" s="212"/>
      <c r="AA246" s="212"/>
      <c r="AB246" s="212"/>
      <c r="AC246" s="212"/>
      <c r="AD246" s="212"/>
      <c r="AE246" s="212" t="s">
        <v>126</v>
      </c>
      <c r="AF246" s="212">
        <v>0</v>
      </c>
      <c r="AG246" s="212"/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>
      <c r="A247" s="213"/>
      <c r="B247" s="219"/>
      <c r="C247" s="268" t="s">
        <v>313</v>
      </c>
      <c r="D247" s="225"/>
      <c r="E247" s="231">
        <v>163.01895999999999</v>
      </c>
      <c r="F247" s="234"/>
      <c r="G247" s="234"/>
      <c r="H247" s="234"/>
      <c r="I247" s="234"/>
      <c r="J247" s="234"/>
      <c r="K247" s="234"/>
      <c r="L247" s="234"/>
      <c r="M247" s="234"/>
      <c r="N247" s="222"/>
      <c r="O247" s="222"/>
      <c r="P247" s="222"/>
      <c r="Q247" s="222"/>
      <c r="R247" s="222"/>
      <c r="S247" s="222"/>
      <c r="T247" s="223"/>
      <c r="U247" s="222"/>
      <c r="V247" s="212"/>
      <c r="W247" s="212"/>
      <c r="X247" s="212"/>
      <c r="Y247" s="212"/>
      <c r="Z247" s="212"/>
      <c r="AA247" s="212"/>
      <c r="AB247" s="212"/>
      <c r="AC247" s="212"/>
      <c r="AD247" s="212"/>
      <c r="AE247" s="212" t="s">
        <v>126</v>
      </c>
      <c r="AF247" s="212">
        <v>0</v>
      </c>
      <c r="AG247" s="212"/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>
      <c r="A248" s="214" t="s">
        <v>119</v>
      </c>
      <c r="B248" s="220" t="s">
        <v>84</v>
      </c>
      <c r="C248" s="269" t="s">
        <v>85</v>
      </c>
      <c r="D248" s="226"/>
      <c r="E248" s="232"/>
      <c r="F248" s="235"/>
      <c r="G248" s="235">
        <f>SUMIF(AE249:AE256,"&lt;&gt;NOR",G249:G256)</f>
        <v>0</v>
      </c>
      <c r="H248" s="235"/>
      <c r="I248" s="235">
        <f>SUM(I249:I256)</f>
        <v>0</v>
      </c>
      <c r="J248" s="235"/>
      <c r="K248" s="235">
        <f>SUM(K249:K256)</f>
        <v>0</v>
      </c>
      <c r="L248" s="235"/>
      <c r="M248" s="235">
        <f>SUM(M249:M256)</f>
        <v>0</v>
      </c>
      <c r="N248" s="227"/>
      <c r="O248" s="227">
        <f>SUM(O249:O256)</f>
        <v>3.3399999999999999E-2</v>
      </c>
      <c r="P248" s="227"/>
      <c r="Q248" s="227">
        <f>SUM(Q249:Q256)</f>
        <v>0</v>
      </c>
      <c r="R248" s="227"/>
      <c r="S248" s="227"/>
      <c r="T248" s="228"/>
      <c r="U248" s="227">
        <f>SUM(U249:U256)</f>
        <v>1.4200000000000002</v>
      </c>
      <c r="AE248" t="s">
        <v>120</v>
      </c>
    </row>
    <row r="249" spans="1:60" ht="22.5" outlineLevel="1">
      <c r="A249" s="213">
        <v>38</v>
      </c>
      <c r="B249" s="219" t="s">
        <v>314</v>
      </c>
      <c r="C249" s="265" t="s">
        <v>315</v>
      </c>
      <c r="D249" s="221" t="s">
        <v>123</v>
      </c>
      <c r="E249" s="229">
        <v>2.99</v>
      </c>
      <c r="F249" s="233"/>
      <c r="G249" s="234">
        <f>ROUND(E249*F249,2)</f>
        <v>0</v>
      </c>
      <c r="H249" s="233"/>
      <c r="I249" s="234">
        <f>ROUND(E249*H249,2)</f>
        <v>0</v>
      </c>
      <c r="J249" s="233"/>
      <c r="K249" s="234">
        <f>ROUND(E249*J249,2)</f>
        <v>0</v>
      </c>
      <c r="L249" s="234">
        <v>21</v>
      </c>
      <c r="M249" s="234">
        <f>G249*(1+L249/100)</f>
        <v>0</v>
      </c>
      <c r="N249" s="222">
        <v>1.1169999999999999E-2</v>
      </c>
      <c r="O249" s="222">
        <f>ROUND(E249*N249,5)</f>
        <v>3.3399999999999999E-2</v>
      </c>
      <c r="P249" s="222">
        <v>0</v>
      </c>
      <c r="Q249" s="222">
        <f>ROUND(E249*P249,5)</f>
        <v>0</v>
      </c>
      <c r="R249" s="222"/>
      <c r="S249" s="222"/>
      <c r="T249" s="223">
        <v>0.45982000000000001</v>
      </c>
      <c r="U249" s="222">
        <f>ROUND(E249*T249,2)</f>
        <v>1.37</v>
      </c>
      <c r="V249" s="212"/>
      <c r="W249" s="212"/>
      <c r="X249" s="212"/>
      <c r="Y249" s="212"/>
      <c r="Z249" s="212"/>
      <c r="AA249" s="212"/>
      <c r="AB249" s="212"/>
      <c r="AC249" s="212"/>
      <c r="AD249" s="212"/>
      <c r="AE249" s="212" t="s">
        <v>134</v>
      </c>
      <c r="AF249" s="212"/>
      <c r="AG249" s="212"/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>
      <c r="A250" s="213"/>
      <c r="B250" s="219"/>
      <c r="C250" s="266" t="s">
        <v>125</v>
      </c>
      <c r="D250" s="224"/>
      <c r="E250" s="230"/>
      <c r="F250" s="234"/>
      <c r="G250" s="234"/>
      <c r="H250" s="234"/>
      <c r="I250" s="234"/>
      <c r="J250" s="234"/>
      <c r="K250" s="234"/>
      <c r="L250" s="234"/>
      <c r="M250" s="234"/>
      <c r="N250" s="222"/>
      <c r="O250" s="222"/>
      <c r="P250" s="222"/>
      <c r="Q250" s="222"/>
      <c r="R250" s="222"/>
      <c r="S250" s="222"/>
      <c r="T250" s="223"/>
      <c r="U250" s="222"/>
      <c r="V250" s="212"/>
      <c r="W250" s="212"/>
      <c r="X250" s="212"/>
      <c r="Y250" s="212"/>
      <c r="Z250" s="212"/>
      <c r="AA250" s="212"/>
      <c r="AB250" s="212"/>
      <c r="AC250" s="212"/>
      <c r="AD250" s="212"/>
      <c r="AE250" s="212" t="s">
        <v>126</v>
      </c>
      <c r="AF250" s="212">
        <v>2</v>
      </c>
      <c r="AG250" s="212"/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>
      <c r="A251" s="213"/>
      <c r="B251" s="219"/>
      <c r="C251" s="267" t="s">
        <v>316</v>
      </c>
      <c r="D251" s="224"/>
      <c r="E251" s="230"/>
      <c r="F251" s="234"/>
      <c r="G251" s="234"/>
      <c r="H251" s="234"/>
      <c r="I251" s="234"/>
      <c r="J251" s="234"/>
      <c r="K251" s="234"/>
      <c r="L251" s="234"/>
      <c r="M251" s="234"/>
      <c r="N251" s="222"/>
      <c r="O251" s="222"/>
      <c r="P251" s="222"/>
      <c r="Q251" s="222"/>
      <c r="R251" s="222"/>
      <c r="S251" s="222"/>
      <c r="T251" s="223"/>
      <c r="U251" s="222"/>
      <c r="V251" s="212"/>
      <c r="W251" s="212"/>
      <c r="X251" s="212"/>
      <c r="Y251" s="212"/>
      <c r="Z251" s="212"/>
      <c r="AA251" s="212"/>
      <c r="AB251" s="212"/>
      <c r="AC251" s="212"/>
      <c r="AD251" s="212"/>
      <c r="AE251" s="212" t="s">
        <v>126</v>
      </c>
      <c r="AF251" s="212">
        <v>2</v>
      </c>
      <c r="AG251" s="212"/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>
      <c r="A252" s="213"/>
      <c r="B252" s="219"/>
      <c r="C252" s="267" t="s">
        <v>317</v>
      </c>
      <c r="D252" s="224"/>
      <c r="E252" s="230">
        <v>2.99</v>
      </c>
      <c r="F252" s="234"/>
      <c r="G252" s="234"/>
      <c r="H252" s="234"/>
      <c r="I252" s="234"/>
      <c r="J252" s="234"/>
      <c r="K252" s="234"/>
      <c r="L252" s="234"/>
      <c r="M252" s="234"/>
      <c r="N252" s="222"/>
      <c r="O252" s="222"/>
      <c r="P252" s="222"/>
      <c r="Q252" s="222"/>
      <c r="R252" s="222"/>
      <c r="S252" s="222"/>
      <c r="T252" s="223"/>
      <c r="U252" s="222"/>
      <c r="V252" s="212"/>
      <c r="W252" s="212"/>
      <c r="X252" s="212"/>
      <c r="Y252" s="212"/>
      <c r="Z252" s="212"/>
      <c r="AA252" s="212"/>
      <c r="AB252" s="212"/>
      <c r="AC252" s="212"/>
      <c r="AD252" s="212"/>
      <c r="AE252" s="212" t="s">
        <v>126</v>
      </c>
      <c r="AF252" s="212">
        <v>2</v>
      </c>
      <c r="AG252" s="212"/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>
      <c r="A253" s="213"/>
      <c r="B253" s="219"/>
      <c r="C253" s="266" t="s">
        <v>129</v>
      </c>
      <c r="D253" s="224"/>
      <c r="E253" s="230"/>
      <c r="F253" s="234"/>
      <c r="G253" s="234"/>
      <c r="H253" s="234"/>
      <c r="I253" s="234"/>
      <c r="J253" s="234"/>
      <c r="K253" s="234"/>
      <c r="L253" s="234"/>
      <c r="M253" s="234"/>
      <c r="N253" s="222"/>
      <c r="O253" s="222"/>
      <c r="P253" s="222"/>
      <c r="Q253" s="222"/>
      <c r="R253" s="222"/>
      <c r="S253" s="222"/>
      <c r="T253" s="223"/>
      <c r="U253" s="222"/>
      <c r="V253" s="212"/>
      <c r="W253" s="212"/>
      <c r="X253" s="212"/>
      <c r="Y253" s="212"/>
      <c r="Z253" s="212"/>
      <c r="AA253" s="212"/>
      <c r="AB253" s="212"/>
      <c r="AC253" s="212"/>
      <c r="AD253" s="212"/>
      <c r="AE253" s="212" t="s">
        <v>126</v>
      </c>
      <c r="AF253" s="212">
        <v>0</v>
      </c>
      <c r="AG253" s="212"/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>
      <c r="A254" s="213"/>
      <c r="B254" s="219"/>
      <c r="C254" s="268" t="s">
        <v>318</v>
      </c>
      <c r="D254" s="225"/>
      <c r="E254" s="231">
        <v>2.99</v>
      </c>
      <c r="F254" s="234"/>
      <c r="G254" s="234"/>
      <c r="H254" s="234"/>
      <c r="I254" s="234"/>
      <c r="J254" s="234"/>
      <c r="K254" s="234"/>
      <c r="L254" s="234"/>
      <c r="M254" s="234"/>
      <c r="N254" s="222"/>
      <c r="O254" s="222"/>
      <c r="P254" s="222"/>
      <c r="Q254" s="222"/>
      <c r="R254" s="222"/>
      <c r="S254" s="222"/>
      <c r="T254" s="223"/>
      <c r="U254" s="222"/>
      <c r="V254" s="212"/>
      <c r="W254" s="212"/>
      <c r="X254" s="212"/>
      <c r="Y254" s="212"/>
      <c r="Z254" s="212"/>
      <c r="AA254" s="212"/>
      <c r="AB254" s="212"/>
      <c r="AC254" s="212"/>
      <c r="AD254" s="212"/>
      <c r="AE254" s="212" t="s">
        <v>126</v>
      </c>
      <c r="AF254" s="212">
        <v>0</v>
      </c>
      <c r="AG254" s="212"/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>
      <c r="A255" s="213">
        <v>39</v>
      </c>
      <c r="B255" s="219" t="s">
        <v>319</v>
      </c>
      <c r="C255" s="265" t="s">
        <v>320</v>
      </c>
      <c r="D255" s="221" t="s">
        <v>169</v>
      </c>
      <c r="E255" s="229">
        <v>3.3399999999999999E-2</v>
      </c>
      <c r="F255" s="233"/>
      <c r="G255" s="234">
        <f>ROUND(E255*F255,2)</f>
        <v>0</v>
      </c>
      <c r="H255" s="233"/>
      <c r="I255" s="234">
        <f>ROUND(E255*H255,2)</f>
        <v>0</v>
      </c>
      <c r="J255" s="233"/>
      <c r="K255" s="234">
        <f>ROUND(E255*J255,2)</f>
        <v>0</v>
      </c>
      <c r="L255" s="234">
        <v>21</v>
      </c>
      <c r="M255" s="234">
        <f>G255*(1+L255/100)</f>
        <v>0</v>
      </c>
      <c r="N255" s="222">
        <v>0</v>
      </c>
      <c r="O255" s="222">
        <f>ROUND(E255*N255,5)</f>
        <v>0</v>
      </c>
      <c r="P255" s="222">
        <v>0</v>
      </c>
      <c r="Q255" s="222">
        <f>ROUND(E255*P255,5)</f>
        <v>0</v>
      </c>
      <c r="R255" s="222"/>
      <c r="S255" s="222"/>
      <c r="T255" s="223">
        <v>1.5669999999999999</v>
      </c>
      <c r="U255" s="222">
        <f>ROUND(E255*T255,2)</f>
        <v>0.05</v>
      </c>
      <c r="V255" s="212"/>
      <c r="W255" s="212"/>
      <c r="X255" s="212"/>
      <c r="Y255" s="212"/>
      <c r="Z255" s="212"/>
      <c r="AA255" s="212"/>
      <c r="AB255" s="212"/>
      <c r="AC255" s="212"/>
      <c r="AD255" s="212"/>
      <c r="AE255" s="212" t="s">
        <v>134</v>
      </c>
      <c r="AF255" s="212"/>
      <c r="AG255" s="212"/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>
      <c r="A256" s="213"/>
      <c r="B256" s="219"/>
      <c r="C256" s="268" t="s">
        <v>321</v>
      </c>
      <c r="D256" s="225"/>
      <c r="E256" s="231">
        <v>3.3399999999999999E-2</v>
      </c>
      <c r="F256" s="234"/>
      <c r="G256" s="234"/>
      <c r="H256" s="234"/>
      <c r="I256" s="234"/>
      <c r="J256" s="234"/>
      <c r="K256" s="234"/>
      <c r="L256" s="234"/>
      <c r="M256" s="234"/>
      <c r="N256" s="222"/>
      <c r="O256" s="222"/>
      <c r="P256" s="222"/>
      <c r="Q256" s="222"/>
      <c r="R256" s="222"/>
      <c r="S256" s="222"/>
      <c r="T256" s="223"/>
      <c r="U256" s="222"/>
      <c r="V256" s="212"/>
      <c r="W256" s="212"/>
      <c r="X256" s="212"/>
      <c r="Y256" s="212"/>
      <c r="Z256" s="212"/>
      <c r="AA256" s="212"/>
      <c r="AB256" s="212"/>
      <c r="AC256" s="212"/>
      <c r="AD256" s="212"/>
      <c r="AE256" s="212" t="s">
        <v>126</v>
      </c>
      <c r="AF256" s="212">
        <v>0</v>
      </c>
      <c r="AG256" s="212"/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>
      <c r="A257" s="214" t="s">
        <v>119</v>
      </c>
      <c r="B257" s="220" t="s">
        <v>86</v>
      </c>
      <c r="C257" s="269" t="s">
        <v>87</v>
      </c>
      <c r="D257" s="226"/>
      <c r="E257" s="232"/>
      <c r="F257" s="235"/>
      <c r="G257" s="235">
        <f>SUMIF(AE258:AE265,"&lt;&gt;NOR",G258:G265)</f>
        <v>0</v>
      </c>
      <c r="H257" s="235"/>
      <c r="I257" s="235">
        <f>SUM(I258:I265)</f>
        <v>0</v>
      </c>
      <c r="J257" s="235"/>
      <c r="K257" s="235">
        <f>SUM(K258:K265)</f>
        <v>0</v>
      </c>
      <c r="L257" s="235"/>
      <c r="M257" s="235">
        <f>SUM(M258:M265)</f>
        <v>0</v>
      </c>
      <c r="N257" s="227"/>
      <c r="O257" s="227">
        <f>SUM(O258:O265)</f>
        <v>1.1000000000000001E-3</v>
      </c>
      <c r="P257" s="227"/>
      <c r="Q257" s="227">
        <f>SUM(Q258:Q265)</f>
        <v>0</v>
      </c>
      <c r="R257" s="227"/>
      <c r="S257" s="227"/>
      <c r="T257" s="228"/>
      <c r="U257" s="227">
        <f>SUM(U258:U265)</f>
        <v>38.57</v>
      </c>
      <c r="AE257" t="s">
        <v>120</v>
      </c>
    </row>
    <row r="258" spans="1:60" outlineLevel="1">
      <c r="A258" s="213">
        <v>40</v>
      </c>
      <c r="B258" s="219" t="s">
        <v>322</v>
      </c>
      <c r="C258" s="265" t="s">
        <v>323</v>
      </c>
      <c r="D258" s="221" t="s">
        <v>123</v>
      </c>
      <c r="E258" s="229">
        <v>109.89</v>
      </c>
      <c r="F258" s="233"/>
      <c r="G258" s="234">
        <f>ROUND(E258*F258,2)</f>
        <v>0</v>
      </c>
      <c r="H258" s="233"/>
      <c r="I258" s="234">
        <f>ROUND(E258*H258,2)</f>
        <v>0</v>
      </c>
      <c r="J258" s="233"/>
      <c r="K258" s="234">
        <f>ROUND(E258*J258,2)</f>
        <v>0</v>
      </c>
      <c r="L258" s="234">
        <v>21</v>
      </c>
      <c r="M258" s="234">
        <f>G258*(1+L258/100)</f>
        <v>0</v>
      </c>
      <c r="N258" s="222">
        <v>1.0000000000000001E-5</v>
      </c>
      <c r="O258" s="222">
        <f>ROUND(E258*N258,5)</f>
        <v>1.1000000000000001E-3</v>
      </c>
      <c r="P258" s="222">
        <v>0</v>
      </c>
      <c r="Q258" s="222">
        <f>ROUND(E258*P258,5)</f>
        <v>0</v>
      </c>
      <c r="R258" s="222"/>
      <c r="S258" s="222"/>
      <c r="T258" s="223">
        <v>0.35099999999999998</v>
      </c>
      <c r="U258" s="222">
        <f>ROUND(E258*T258,2)</f>
        <v>38.57</v>
      </c>
      <c r="V258" s="212"/>
      <c r="W258" s="212"/>
      <c r="X258" s="212"/>
      <c r="Y258" s="212"/>
      <c r="Z258" s="212"/>
      <c r="AA258" s="212"/>
      <c r="AB258" s="212"/>
      <c r="AC258" s="212"/>
      <c r="AD258" s="212"/>
      <c r="AE258" s="212" t="s">
        <v>134</v>
      </c>
      <c r="AF258" s="212"/>
      <c r="AG258" s="212"/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>
      <c r="A259" s="213"/>
      <c r="B259" s="219"/>
      <c r="C259" s="266" t="s">
        <v>125</v>
      </c>
      <c r="D259" s="224"/>
      <c r="E259" s="230"/>
      <c r="F259" s="234"/>
      <c r="G259" s="234"/>
      <c r="H259" s="234"/>
      <c r="I259" s="234"/>
      <c r="J259" s="234"/>
      <c r="K259" s="234"/>
      <c r="L259" s="234"/>
      <c r="M259" s="234"/>
      <c r="N259" s="222"/>
      <c r="O259" s="222"/>
      <c r="P259" s="222"/>
      <c r="Q259" s="222"/>
      <c r="R259" s="222"/>
      <c r="S259" s="222"/>
      <c r="T259" s="223"/>
      <c r="U259" s="222"/>
      <c r="V259" s="212"/>
      <c r="W259" s="212"/>
      <c r="X259" s="212"/>
      <c r="Y259" s="212"/>
      <c r="Z259" s="212"/>
      <c r="AA259" s="212"/>
      <c r="AB259" s="212"/>
      <c r="AC259" s="212"/>
      <c r="AD259" s="212"/>
      <c r="AE259" s="212" t="s">
        <v>126</v>
      </c>
      <c r="AF259" s="212">
        <v>2</v>
      </c>
      <c r="AG259" s="212"/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>
      <c r="A260" s="213"/>
      <c r="B260" s="219"/>
      <c r="C260" s="267" t="s">
        <v>324</v>
      </c>
      <c r="D260" s="224"/>
      <c r="E260" s="230"/>
      <c r="F260" s="234"/>
      <c r="G260" s="234"/>
      <c r="H260" s="234"/>
      <c r="I260" s="234"/>
      <c r="J260" s="234"/>
      <c r="K260" s="234"/>
      <c r="L260" s="234"/>
      <c r="M260" s="234"/>
      <c r="N260" s="222"/>
      <c r="O260" s="222"/>
      <c r="P260" s="222"/>
      <c r="Q260" s="222"/>
      <c r="R260" s="222"/>
      <c r="S260" s="222"/>
      <c r="T260" s="223"/>
      <c r="U260" s="222"/>
      <c r="V260" s="212"/>
      <c r="W260" s="212"/>
      <c r="X260" s="212"/>
      <c r="Y260" s="212"/>
      <c r="Z260" s="212"/>
      <c r="AA260" s="212"/>
      <c r="AB260" s="212"/>
      <c r="AC260" s="212"/>
      <c r="AD260" s="212"/>
      <c r="AE260" s="212" t="s">
        <v>126</v>
      </c>
      <c r="AF260" s="212">
        <v>2</v>
      </c>
      <c r="AG260" s="212"/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>
      <c r="A261" s="213"/>
      <c r="B261" s="219"/>
      <c r="C261" s="267" t="s">
        <v>325</v>
      </c>
      <c r="D261" s="224"/>
      <c r="E261" s="230">
        <v>109.89</v>
      </c>
      <c r="F261" s="234"/>
      <c r="G261" s="234"/>
      <c r="H261" s="234"/>
      <c r="I261" s="234"/>
      <c r="J261" s="234"/>
      <c r="K261" s="234"/>
      <c r="L261" s="234"/>
      <c r="M261" s="234"/>
      <c r="N261" s="222"/>
      <c r="O261" s="222"/>
      <c r="P261" s="222"/>
      <c r="Q261" s="222"/>
      <c r="R261" s="222"/>
      <c r="S261" s="222"/>
      <c r="T261" s="223"/>
      <c r="U261" s="222"/>
      <c r="V261" s="212"/>
      <c r="W261" s="212"/>
      <c r="X261" s="212"/>
      <c r="Y261" s="212"/>
      <c r="Z261" s="212"/>
      <c r="AA261" s="212"/>
      <c r="AB261" s="212"/>
      <c r="AC261" s="212"/>
      <c r="AD261" s="212"/>
      <c r="AE261" s="212" t="s">
        <v>126</v>
      </c>
      <c r="AF261" s="212">
        <v>2</v>
      </c>
      <c r="AG261" s="212"/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>
      <c r="A262" s="213"/>
      <c r="B262" s="219"/>
      <c r="C262" s="266" t="s">
        <v>129</v>
      </c>
      <c r="D262" s="224"/>
      <c r="E262" s="230"/>
      <c r="F262" s="234"/>
      <c r="G262" s="234"/>
      <c r="H262" s="234"/>
      <c r="I262" s="234"/>
      <c r="J262" s="234"/>
      <c r="K262" s="234"/>
      <c r="L262" s="234"/>
      <c r="M262" s="234"/>
      <c r="N262" s="222"/>
      <c r="O262" s="222"/>
      <c r="P262" s="222"/>
      <c r="Q262" s="222"/>
      <c r="R262" s="222"/>
      <c r="S262" s="222"/>
      <c r="T262" s="223"/>
      <c r="U262" s="222"/>
      <c r="V262" s="212"/>
      <c r="W262" s="212"/>
      <c r="X262" s="212"/>
      <c r="Y262" s="212"/>
      <c r="Z262" s="212"/>
      <c r="AA262" s="212"/>
      <c r="AB262" s="212"/>
      <c r="AC262" s="212"/>
      <c r="AD262" s="212"/>
      <c r="AE262" s="212" t="s">
        <v>126</v>
      </c>
      <c r="AF262" s="212">
        <v>0</v>
      </c>
      <c r="AG262" s="212"/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>
      <c r="A263" s="213"/>
      <c r="B263" s="219"/>
      <c r="C263" s="268" t="s">
        <v>231</v>
      </c>
      <c r="D263" s="225"/>
      <c r="E263" s="231">
        <v>109.89</v>
      </c>
      <c r="F263" s="234"/>
      <c r="G263" s="234"/>
      <c r="H263" s="234"/>
      <c r="I263" s="234"/>
      <c r="J263" s="234"/>
      <c r="K263" s="234"/>
      <c r="L263" s="234"/>
      <c r="M263" s="234"/>
      <c r="N263" s="222"/>
      <c r="O263" s="222"/>
      <c r="P263" s="222"/>
      <c r="Q263" s="222"/>
      <c r="R263" s="222"/>
      <c r="S263" s="222"/>
      <c r="T263" s="223"/>
      <c r="U263" s="222"/>
      <c r="V263" s="212"/>
      <c r="W263" s="212"/>
      <c r="X263" s="212"/>
      <c r="Y263" s="212"/>
      <c r="Z263" s="212"/>
      <c r="AA263" s="212"/>
      <c r="AB263" s="212"/>
      <c r="AC263" s="212"/>
      <c r="AD263" s="212"/>
      <c r="AE263" s="212" t="s">
        <v>126</v>
      </c>
      <c r="AF263" s="212">
        <v>0</v>
      </c>
      <c r="AG263" s="212"/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ht="22.5" outlineLevel="1">
      <c r="A264" s="213">
        <v>41</v>
      </c>
      <c r="B264" s="219" t="s">
        <v>326</v>
      </c>
      <c r="C264" s="265" t="s">
        <v>327</v>
      </c>
      <c r="D264" s="221" t="s">
        <v>169</v>
      </c>
      <c r="E264" s="229">
        <v>1.1000000000000001E-3</v>
      </c>
      <c r="F264" s="233"/>
      <c r="G264" s="234">
        <f>ROUND(E264*F264,2)</f>
        <v>0</v>
      </c>
      <c r="H264" s="233"/>
      <c r="I264" s="234">
        <f>ROUND(E264*H264,2)</f>
        <v>0</v>
      </c>
      <c r="J264" s="233"/>
      <c r="K264" s="234">
        <f>ROUND(E264*J264,2)</f>
        <v>0</v>
      </c>
      <c r="L264" s="234">
        <v>21</v>
      </c>
      <c r="M264" s="234">
        <f>G264*(1+L264/100)</f>
        <v>0</v>
      </c>
      <c r="N264" s="222">
        <v>0</v>
      </c>
      <c r="O264" s="222">
        <f>ROUND(E264*N264,5)</f>
        <v>0</v>
      </c>
      <c r="P264" s="222">
        <v>0</v>
      </c>
      <c r="Q264" s="222">
        <f>ROUND(E264*P264,5)</f>
        <v>0</v>
      </c>
      <c r="R264" s="222"/>
      <c r="S264" s="222"/>
      <c r="T264" s="223">
        <v>1.7509999999999999</v>
      </c>
      <c r="U264" s="222">
        <f>ROUND(E264*T264,2)</f>
        <v>0</v>
      </c>
      <c r="V264" s="212"/>
      <c r="W264" s="212"/>
      <c r="X264" s="212"/>
      <c r="Y264" s="212"/>
      <c r="Z264" s="212"/>
      <c r="AA264" s="212"/>
      <c r="AB264" s="212"/>
      <c r="AC264" s="212"/>
      <c r="AD264" s="212"/>
      <c r="AE264" s="212" t="s">
        <v>134</v>
      </c>
      <c r="AF264" s="212"/>
      <c r="AG264" s="212"/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>
      <c r="A265" s="213"/>
      <c r="B265" s="219"/>
      <c r="C265" s="268" t="s">
        <v>328</v>
      </c>
      <c r="D265" s="225"/>
      <c r="E265" s="231">
        <v>1.1000000000000001E-3</v>
      </c>
      <c r="F265" s="234"/>
      <c r="G265" s="234"/>
      <c r="H265" s="234"/>
      <c r="I265" s="234"/>
      <c r="J265" s="234"/>
      <c r="K265" s="234"/>
      <c r="L265" s="234"/>
      <c r="M265" s="234"/>
      <c r="N265" s="222"/>
      <c r="O265" s="222"/>
      <c r="P265" s="222"/>
      <c r="Q265" s="222"/>
      <c r="R265" s="222"/>
      <c r="S265" s="222"/>
      <c r="T265" s="223"/>
      <c r="U265" s="222"/>
      <c r="V265" s="212"/>
      <c r="W265" s="212"/>
      <c r="X265" s="212"/>
      <c r="Y265" s="212"/>
      <c r="Z265" s="212"/>
      <c r="AA265" s="212"/>
      <c r="AB265" s="212"/>
      <c r="AC265" s="212"/>
      <c r="AD265" s="212"/>
      <c r="AE265" s="212" t="s">
        <v>126</v>
      </c>
      <c r="AF265" s="212">
        <v>0</v>
      </c>
      <c r="AG265" s="212"/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>
      <c r="A266" s="214" t="s">
        <v>119</v>
      </c>
      <c r="B266" s="220" t="s">
        <v>88</v>
      </c>
      <c r="C266" s="269" t="s">
        <v>89</v>
      </c>
      <c r="D266" s="226"/>
      <c r="E266" s="232"/>
      <c r="F266" s="235"/>
      <c r="G266" s="235">
        <f>SUMIF(AE267:AE296,"&lt;&gt;NOR",G267:G296)</f>
        <v>0</v>
      </c>
      <c r="H266" s="235"/>
      <c r="I266" s="235">
        <f>SUM(I267:I296)</f>
        <v>0</v>
      </c>
      <c r="J266" s="235"/>
      <c r="K266" s="235">
        <f>SUM(K267:K296)</f>
        <v>0</v>
      </c>
      <c r="L266" s="235"/>
      <c r="M266" s="235">
        <f>SUM(M267:M296)</f>
        <v>0</v>
      </c>
      <c r="N266" s="227"/>
      <c r="O266" s="227">
        <f>SUM(O267:O296)</f>
        <v>1.332E-2</v>
      </c>
      <c r="P266" s="227"/>
      <c r="Q266" s="227">
        <f>SUM(Q267:Q296)</f>
        <v>2.232E-2</v>
      </c>
      <c r="R266" s="227"/>
      <c r="S266" s="227"/>
      <c r="T266" s="228"/>
      <c r="U266" s="227">
        <f>SUM(U267:U296)</f>
        <v>15.57</v>
      </c>
      <c r="AE266" t="s">
        <v>120</v>
      </c>
    </row>
    <row r="267" spans="1:60" outlineLevel="1">
      <c r="A267" s="213">
        <v>42</v>
      </c>
      <c r="B267" s="219" t="s">
        <v>329</v>
      </c>
      <c r="C267" s="265" t="s">
        <v>330</v>
      </c>
      <c r="D267" s="221" t="s">
        <v>198</v>
      </c>
      <c r="E267" s="229">
        <v>9</v>
      </c>
      <c r="F267" s="233"/>
      <c r="G267" s="234">
        <f>ROUND(E267*F267,2)</f>
        <v>0</v>
      </c>
      <c r="H267" s="233"/>
      <c r="I267" s="234">
        <f>ROUND(E267*H267,2)</f>
        <v>0</v>
      </c>
      <c r="J267" s="233"/>
      <c r="K267" s="234">
        <f>ROUND(E267*J267,2)</f>
        <v>0</v>
      </c>
      <c r="L267" s="234">
        <v>21</v>
      </c>
      <c r="M267" s="234">
        <f>G267*(1+L267/100)</f>
        <v>0</v>
      </c>
      <c r="N267" s="222">
        <v>0</v>
      </c>
      <c r="O267" s="222">
        <f>ROUND(E267*N267,5)</f>
        <v>0</v>
      </c>
      <c r="P267" s="222">
        <v>2.48E-3</v>
      </c>
      <c r="Q267" s="222">
        <f>ROUND(E267*P267,5)</f>
        <v>2.232E-2</v>
      </c>
      <c r="R267" s="222"/>
      <c r="S267" s="222"/>
      <c r="T267" s="223">
        <v>0.20599999999999999</v>
      </c>
      <c r="U267" s="222">
        <f>ROUND(E267*T267,2)</f>
        <v>1.85</v>
      </c>
      <c r="V267" s="212"/>
      <c r="W267" s="212"/>
      <c r="X267" s="212"/>
      <c r="Y267" s="212"/>
      <c r="Z267" s="212"/>
      <c r="AA267" s="212"/>
      <c r="AB267" s="212"/>
      <c r="AC267" s="212"/>
      <c r="AD267" s="212"/>
      <c r="AE267" s="212" t="s">
        <v>134</v>
      </c>
      <c r="AF267" s="212"/>
      <c r="AG267" s="212"/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>
      <c r="A268" s="213"/>
      <c r="B268" s="219"/>
      <c r="C268" s="266" t="s">
        <v>125</v>
      </c>
      <c r="D268" s="224"/>
      <c r="E268" s="230"/>
      <c r="F268" s="234"/>
      <c r="G268" s="234"/>
      <c r="H268" s="234"/>
      <c r="I268" s="234"/>
      <c r="J268" s="234"/>
      <c r="K268" s="234"/>
      <c r="L268" s="234"/>
      <c r="M268" s="234"/>
      <c r="N268" s="222"/>
      <c r="O268" s="222"/>
      <c r="P268" s="222"/>
      <c r="Q268" s="222"/>
      <c r="R268" s="222"/>
      <c r="S268" s="222"/>
      <c r="T268" s="223"/>
      <c r="U268" s="222"/>
      <c r="V268" s="212"/>
      <c r="W268" s="212"/>
      <c r="X268" s="212"/>
      <c r="Y268" s="212"/>
      <c r="Z268" s="212"/>
      <c r="AA268" s="212"/>
      <c r="AB268" s="212"/>
      <c r="AC268" s="212"/>
      <c r="AD268" s="212"/>
      <c r="AE268" s="212" t="s">
        <v>126</v>
      </c>
      <c r="AF268" s="212">
        <v>2</v>
      </c>
      <c r="AG268" s="212"/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>
      <c r="A269" s="213"/>
      <c r="B269" s="219"/>
      <c r="C269" s="267" t="s">
        <v>331</v>
      </c>
      <c r="D269" s="224"/>
      <c r="E269" s="230"/>
      <c r="F269" s="234"/>
      <c r="G269" s="234"/>
      <c r="H269" s="234"/>
      <c r="I269" s="234"/>
      <c r="J269" s="234"/>
      <c r="K269" s="234"/>
      <c r="L269" s="234"/>
      <c r="M269" s="234"/>
      <c r="N269" s="222"/>
      <c r="O269" s="222"/>
      <c r="P269" s="222"/>
      <c r="Q269" s="222"/>
      <c r="R269" s="222"/>
      <c r="S269" s="222"/>
      <c r="T269" s="223"/>
      <c r="U269" s="222"/>
      <c r="V269" s="212"/>
      <c r="W269" s="212"/>
      <c r="X269" s="212"/>
      <c r="Y269" s="212"/>
      <c r="Z269" s="212"/>
      <c r="AA269" s="212"/>
      <c r="AB269" s="212"/>
      <c r="AC269" s="212"/>
      <c r="AD269" s="212"/>
      <c r="AE269" s="212" t="s">
        <v>126</v>
      </c>
      <c r="AF269" s="212">
        <v>2</v>
      </c>
      <c r="AG269" s="212"/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>
      <c r="A270" s="213"/>
      <c r="B270" s="219"/>
      <c r="C270" s="267" t="s">
        <v>332</v>
      </c>
      <c r="D270" s="224"/>
      <c r="E270" s="230">
        <v>1.7</v>
      </c>
      <c r="F270" s="234"/>
      <c r="G270" s="234"/>
      <c r="H270" s="234"/>
      <c r="I270" s="234"/>
      <c r="J270" s="234"/>
      <c r="K270" s="234"/>
      <c r="L270" s="234"/>
      <c r="M270" s="234"/>
      <c r="N270" s="222"/>
      <c r="O270" s="222"/>
      <c r="P270" s="222"/>
      <c r="Q270" s="222"/>
      <c r="R270" s="222"/>
      <c r="S270" s="222"/>
      <c r="T270" s="223"/>
      <c r="U270" s="222"/>
      <c r="V270" s="212"/>
      <c r="W270" s="212"/>
      <c r="X270" s="212"/>
      <c r="Y270" s="212"/>
      <c r="Z270" s="212"/>
      <c r="AA270" s="212"/>
      <c r="AB270" s="212"/>
      <c r="AC270" s="212"/>
      <c r="AD270" s="212"/>
      <c r="AE270" s="212" t="s">
        <v>126</v>
      </c>
      <c r="AF270" s="212">
        <v>2</v>
      </c>
      <c r="AG270" s="212"/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>
      <c r="A271" s="213"/>
      <c r="B271" s="219"/>
      <c r="C271" s="267" t="s">
        <v>333</v>
      </c>
      <c r="D271" s="224"/>
      <c r="E271" s="230">
        <v>3.65</v>
      </c>
      <c r="F271" s="234"/>
      <c r="G271" s="234"/>
      <c r="H271" s="234"/>
      <c r="I271" s="234"/>
      <c r="J271" s="234"/>
      <c r="K271" s="234"/>
      <c r="L271" s="234"/>
      <c r="M271" s="234"/>
      <c r="N271" s="222"/>
      <c r="O271" s="222"/>
      <c r="P271" s="222"/>
      <c r="Q271" s="222"/>
      <c r="R271" s="222"/>
      <c r="S271" s="222"/>
      <c r="T271" s="223"/>
      <c r="U271" s="222"/>
      <c r="V271" s="212"/>
      <c r="W271" s="212"/>
      <c r="X271" s="212"/>
      <c r="Y271" s="212"/>
      <c r="Z271" s="212"/>
      <c r="AA271" s="212"/>
      <c r="AB271" s="212"/>
      <c r="AC271" s="212"/>
      <c r="AD271" s="212"/>
      <c r="AE271" s="212" t="s">
        <v>126</v>
      </c>
      <c r="AF271" s="212">
        <v>2</v>
      </c>
      <c r="AG271" s="212"/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>
      <c r="A272" s="213"/>
      <c r="B272" s="219"/>
      <c r="C272" s="267" t="s">
        <v>334</v>
      </c>
      <c r="D272" s="224"/>
      <c r="E272" s="230">
        <v>3.65</v>
      </c>
      <c r="F272" s="234"/>
      <c r="G272" s="234"/>
      <c r="H272" s="234"/>
      <c r="I272" s="234"/>
      <c r="J272" s="234"/>
      <c r="K272" s="234"/>
      <c r="L272" s="234"/>
      <c r="M272" s="234"/>
      <c r="N272" s="222"/>
      <c r="O272" s="222"/>
      <c r="P272" s="222"/>
      <c r="Q272" s="222"/>
      <c r="R272" s="222"/>
      <c r="S272" s="222"/>
      <c r="T272" s="223"/>
      <c r="U272" s="222"/>
      <c r="V272" s="212"/>
      <c r="W272" s="212"/>
      <c r="X272" s="212"/>
      <c r="Y272" s="212"/>
      <c r="Z272" s="212"/>
      <c r="AA272" s="212"/>
      <c r="AB272" s="212"/>
      <c r="AC272" s="212"/>
      <c r="AD272" s="212"/>
      <c r="AE272" s="212" t="s">
        <v>126</v>
      </c>
      <c r="AF272" s="212">
        <v>2</v>
      </c>
      <c r="AG272" s="212"/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>
      <c r="A273" s="213"/>
      <c r="B273" s="219"/>
      <c r="C273" s="266" t="s">
        <v>129</v>
      </c>
      <c r="D273" s="224"/>
      <c r="E273" s="230"/>
      <c r="F273" s="234"/>
      <c r="G273" s="234"/>
      <c r="H273" s="234"/>
      <c r="I273" s="234"/>
      <c r="J273" s="234"/>
      <c r="K273" s="234"/>
      <c r="L273" s="234"/>
      <c r="M273" s="234"/>
      <c r="N273" s="222"/>
      <c r="O273" s="222"/>
      <c r="P273" s="222"/>
      <c r="Q273" s="222"/>
      <c r="R273" s="222"/>
      <c r="S273" s="222"/>
      <c r="T273" s="223"/>
      <c r="U273" s="222"/>
      <c r="V273" s="212"/>
      <c r="W273" s="212"/>
      <c r="X273" s="212"/>
      <c r="Y273" s="212"/>
      <c r="Z273" s="212"/>
      <c r="AA273" s="212"/>
      <c r="AB273" s="212"/>
      <c r="AC273" s="212"/>
      <c r="AD273" s="212"/>
      <c r="AE273" s="212" t="s">
        <v>126</v>
      </c>
      <c r="AF273" s="212">
        <v>0</v>
      </c>
      <c r="AG273" s="212"/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>
      <c r="A274" s="213"/>
      <c r="B274" s="219"/>
      <c r="C274" s="268" t="s">
        <v>335</v>
      </c>
      <c r="D274" s="225"/>
      <c r="E274" s="231">
        <v>9</v>
      </c>
      <c r="F274" s="234"/>
      <c r="G274" s="234"/>
      <c r="H274" s="234"/>
      <c r="I274" s="234"/>
      <c r="J274" s="234"/>
      <c r="K274" s="234"/>
      <c r="L274" s="234"/>
      <c r="M274" s="234"/>
      <c r="N274" s="222"/>
      <c r="O274" s="222"/>
      <c r="P274" s="222"/>
      <c r="Q274" s="222"/>
      <c r="R274" s="222"/>
      <c r="S274" s="222"/>
      <c r="T274" s="223"/>
      <c r="U274" s="222"/>
      <c r="V274" s="212"/>
      <c r="W274" s="212"/>
      <c r="X274" s="212"/>
      <c r="Y274" s="212"/>
      <c r="Z274" s="212"/>
      <c r="AA274" s="212"/>
      <c r="AB274" s="212"/>
      <c r="AC274" s="212"/>
      <c r="AD274" s="212"/>
      <c r="AE274" s="212" t="s">
        <v>126</v>
      </c>
      <c r="AF274" s="212">
        <v>0</v>
      </c>
      <c r="AG274" s="212"/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ht="22.5" outlineLevel="1">
      <c r="A275" s="213">
        <v>43</v>
      </c>
      <c r="B275" s="219" t="s">
        <v>336</v>
      </c>
      <c r="C275" s="265" t="s">
        <v>337</v>
      </c>
      <c r="D275" s="221" t="s">
        <v>198</v>
      </c>
      <c r="E275" s="229">
        <v>9</v>
      </c>
      <c r="F275" s="233"/>
      <c r="G275" s="234">
        <f>ROUND(E275*F275,2)</f>
        <v>0</v>
      </c>
      <c r="H275" s="233"/>
      <c r="I275" s="234">
        <f>ROUND(E275*H275,2)</f>
        <v>0</v>
      </c>
      <c r="J275" s="233"/>
      <c r="K275" s="234">
        <f>ROUND(E275*J275,2)</f>
        <v>0</v>
      </c>
      <c r="L275" s="234">
        <v>21</v>
      </c>
      <c r="M275" s="234">
        <f>G275*(1+L275/100)</f>
        <v>0</v>
      </c>
      <c r="N275" s="222">
        <v>1.48E-3</v>
      </c>
      <c r="O275" s="222">
        <f>ROUND(E275*N275,5)</f>
        <v>1.332E-2</v>
      </c>
      <c r="P275" s="222">
        <v>0</v>
      </c>
      <c r="Q275" s="222">
        <f>ROUND(E275*P275,5)</f>
        <v>0</v>
      </c>
      <c r="R275" s="222"/>
      <c r="S275" s="222"/>
      <c r="T275" s="223">
        <v>0.3</v>
      </c>
      <c r="U275" s="222">
        <f>ROUND(E275*T275,2)</f>
        <v>2.7</v>
      </c>
      <c r="V275" s="212"/>
      <c r="W275" s="212"/>
      <c r="X275" s="212"/>
      <c r="Y275" s="212"/>
      <c r="Z275" s="212"/>
      <c r="AA275" s="212"/>
      <c r="AB275" s="212"/>
      <c r="AC275" s="212"/>
      <c r="AD275" s="212"/>
      <c r="AE275" s="212" t="s">
        <v>134</v>
      </c>
      <c r="AF275" s="212"/>
      <c r="AG275" s="212"/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>
      <c r="A276" s="213"/>
      <c r="B276" s="219"/>
      <c r="C276" s="266" t="s">
        <v>125</v>
      </c>
      <c r="D276" s="224"/>
      <c r="E276" s="230"/>
      <c r="F276" s="234"/>
      <c r="G276" s="234"/>
      <c r="H276" s="234"/>
      <c r="I276" s="234"/>
      <c r="J276" s="234"/>
      <c r="K276" s="234"/>
      <c r="L276" s="234"/>
      <c r="M276" s="234"/>
      <c r="N276" s="222"/>
      <c r="O276" s="222"/>
      <c r="P276" s="222"/>
      <c r="Q276" s="222"/>
      <c r="R276" s="222"/>
      <c r="S276" s="222"/>
      <c r="T276" s="223"/>
      <c r="U276" s="222"/>
      <c r="V276" s="212"/>
      <c r="W276" s="212"/>
      <c r="X276" s="212"/>
      <c r="Y276" s="212"/>
      <c r="Z276" s="212"/>
      <c r="AA276" s="212"/>
      <c r="AB276" s="212"/>
      <c r="AC276" s="212"/>
      <c r="AD276" s="212"/>
      <c r="AE276" s="212" t="s">
        <v>126</v>
      </c>
      <c r="AF276" s="212">
        <v>2</v>
      </c>
      <c r="AG276" s="212"/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>
      <c r="A277" s="213"/>
      <c r="B277" s="219"/>
      <c r="C277" s="267" t="s">
        <v>338</v>
      </c>
      <c r="D277" s="224"/>
      <c r="E277" s="230"/>
      <c r="F277" s="234"/>
      <c r="G277" s="234"/>
      <c r="H277" s="234"/>
      <c r="I277" s="234"/>
      <c r="J277" s="234"/>
      <c r="K277" s="234"/>
      <c r="L277" s="234"/>
      <c r="M277" s="234"/>
      <c r="N277" s="222"/>
      <c r="O277" s="222"/>
      <c r="P277" s="222"/>
      <c r="Q277" s="222"/>
      <c r="R277" s="222"/>
      <c r="S277" s="222"/>
      <c r="T277" s="223"/>
      <c r="U277" s="222"/>
      <c r="V277" s="212"/>
      <c r="W277" s="212"/>
      <c r="X277" s="212"/>
      <c r="Y277" s="212"/>
      <c r="Z277" s="212"/>
      <c r="AA277" s="212"/>
      <c r="AB277" s="212"/>
      <c r="AC277" s="212"/>
      <c r="AD277" s="212"/>
      <c r="AE277" s="212" t="s">
        <v>126</v>
      </c>
      <c r="AF277" s="212">
        <v>2</v>
      </c>
      <c r="AG277" s="212"/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>
      <c r="A278" s="213"/>
      <c r="B278" s="219"/>
      <c r="C278" s="267" t="s">
        <v>339</v>
      </c>
      <c r="D278" s="224"/>
      <c r="E278" s="230">
        <v>9</v>
      </c>
      <c r="F278" s="234"/>
      <c r="G278" s="234"/>
      <c r="H278" s="234"/>
      <c r="I278" s="234"/>
      <c r="J278" s="234"/>
      <c r="K278" s="234"/>
      <c r="L278" s="234"/>
      <c r="M278" s="234"/>
      <c r="N278" s="222"/>
      <c r="O278" s="222"/>
      <c r="P278" s="222"/>
      <c r="Q278" s="222"/>
      <c r="R278" s="222"/>
      <c r="S278" s="222"/>
      <c r="T278" s="223"/>
      <c r="U278" s="222"/>
      <c r="V278" s="212"/>
      <c r="W278" s="212"/>
      <c r="X278" s="212"/>
      <c r="Y278" s="212"/>
      <c r="Z278" s="212"/>
      <c r="AA278" s="212"/>
      <c r="AB278" s="212"/>
      <c r="AC278" s="212"/>
      <c r="AD278" s="212"/>
      <c r="AE278" s="212" t="s">
        <v>126</v>
      </c>
      <c r="AF278" s="212">
        <v>2</v>
      </c>
      <c r="AG278" s="212"/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>
      <c r="A279" s="213"/>
      <c r="B279" s="219"/>
      <c r="C279" s="266" t="s">
        <v>129</v>
      </c>
      <c r="D279" s="224"/>
      <c r="E279" s="230"/>
      <c r="F279" s="234"/>
      <c r="G279" s="234"/>
      <c r="H279" s="234"/>
      <c r="I279" s="234"/>
      <c r="J279" s="234"/>
      <c r="K279" s="234"/>
      <c r="L279" s="234"/>
      <c r="M279" s="234"/>
      <c r="N279" s="222"/>
      <c r="O279" s="222"/>
      <c r="P279" s="222"/>
      <c r="Q279" s="222"/>
      <c r="R279" s="222"/>
      <c r="S279" s="222"/>
      <c r="T279" s="223"/>
      <c r="U279" s="222"/>
      <c r="V279" s="212"/>
      <c r="W279" s="212"/>
      <c r="X279" s="212"/>
      <c r="Y279" s="212"/>
      <c r="Z279" s="212"/>
      <c r="AA279" s="212"/>
      <c r="AB279" s="212"/>
      <c r="AC279" s="212"/>
      <c r="AD279" s="212"/>
      <c r="AE279" s="212" t="s">
        <v>126</v>
      </c>
      <c r="AF279" s="212">
        <v>0</v>
      </c>
      <c r="AG279" s="212"/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>
      <c r="A280" s="213"/>
      <c r="B280" s="219"/>
      <c r="C280" s="268" t="s">
        <v>335</v>
      </c>
      <c r="D280" s="225"/>
      <c r="E280" s="231">
        <v>9</v>
      </c>
      <c r="F280" s="234"/>
      <c r="G280" s="234"/>
      <c r="H280" s="234"/>
      <c r="I280" s="234"/>
      <c r="J280" s="234"/>
      <c r="K280" s="234"/>
      <c r="L280" s="234"/>
      <c r="M280" s="234"/>
      <c r="N280" s="222"/>
      <c r="O280" s="222"/>
      <c r="P280" s="222"/>
      <c r="Q280" s="222"/>
      <c r="R280" s="222"/>
      <c r="S280" s="222"/>
      <c r="T280" s="223"/>
      <c r="U280" s="222"/>
      <c r="V280" s="212"/>
      <c r="W280" s="212"/>
      <c r="X280" s="212"/>
      <c r="Y280" s="212"/>
      <c r="Z280" s="212"/>
      <c r="AA280" s="212"/>
      <c r="AB280" s="212"/>
      <c r="AC280" s="212"/>
      <c r="AD280" s="212"/>
      <c r="AE280" s="212" t="s">
        <v>126</v>
      </c>
      <c r="AF280" s="212">
        <v>0</v>
      </c>
      <c r="AG280" s="212"/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>
      <c r="A281" s="213">
        <v>44</v>
      </c>
      <c r="B281" s="219" t="s">
        <v>340</v>
      </c>
      <c r="C281" s="265" t="s">
        <v>341</v>
      </c>
      <c r="D281" s="221" t="s">
        <v>198</v>
      </c>
      <c r="E281" s="229">
        <v>39.200000000000003</v>
      </c>
      <c r="F281" s="233"/>
      <c r="G281" s="234">
        <f>ROUND(E281*F281,2)</f>
        <v>0</v>
      </c>
      <c r="H281" s="233"/>
      <c r="I281" s="234">
        <f>ROUND(E281*H281,2)</f>
        <v>0</v>
      </c>
      <c r="J281" s="233"/>
      <c r="K281" s="234">
        <f>ROUND(E281*J281,2)</f>
        <v>0</v>
      </c>
      <c r="L281" s="234">
        <v>21</v>
      </c>
      <c r="M281" s="234">
        <f>G281*(1+L281/100)</f>
        <v>0</v>
      </c>
      <c r="N281" s="222">
        <v>0</v>
      </c>
      <c r="O281" s="222">
        <f>ROUND(E281*N281,5)</f>
        <v>0</v>
      </c>
      <c r="P281" s="222">
        <v>0</v>
      </c>
      <c r="Q281" s="222">
        <f>ROUND(E281*P281,5)</f>
        <v>0</v>
      </c>
      <c r="R281" s="222"/>
      <c r="S281" s="222"/>
      <c r="T281" s="223">
        <v>0</v>
      </c>
      <c r="U281" s="222">
        <f>ROUND(E281*T281,2)</f>
        <v>0</v>
      </c>
      <c r="V281" s="212"/>
      <c r="W281" s="212"/>
      <c r="X281" s="212"/>
      <c r="Y281" s="212"/>
      <c r="Z281" s="212"/>
      <c r="AA281" s="212"/>
      <c r="AB281" s="212"/>
      <c r="AC281" s="212"/>
      <c r="AD281" s="212"/>
      <c r="AE281" s="212" t="s">
        <v>181</v>
      </c>
      <c r="AF281" s="212"/>
      <c r="AG281" s="212"/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>
      <c r="A282" s="213"/>
      <c r="B282" s="219"/>
      <c r="C282" s="266" t="s">
        <v>125</v>
      </c>
      <c r="D282" s="224"/>
      <c r="E282" s="230"/>
      <c r="F282" s="234"/>
      <c r="G282" s="234"/>
      <c r="H282" s="234"/>
      <c r="I282" s="234"/>
      <c r="J282" s="234"/>
      <c r="K282" s="234"/>
      <c r="L282" s="234"/>
      <c r="M282" s="234"/>
      <c r="N282" s="222"/>
      <c r="O282" s="222"/>
      <c r="P282" s="222"/>
      <c r="Q282" s="222"/>
      <c r="R282" s="222"/>
      <c r="S282" s="222"/>
      <c r="T282" s="223"/>
      <c r="U282" s="222"/>
      <c r="V282" s="212"/>
      <c r="W282" s="212"/>
      <c r="X282" s="212"/>
      <c r="Y282" s="212"/>
      <c r="Z282" s="212"/>
      <c r="AA282" s="212"/>
      <c r="AB282" s="212"/>
      <c r="AC282" s="212"/>
      <c r="AD282" s="212"/>
      <c r="AE282" s="212" t="s">
        <v>126</v>
      </c>
      <c r="AF282" s="212">
        <v>2</v>
      </c>
      <c r="AG282" s="212"/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>
      <c r="A283" s="213"/>
      <c r="B283" s="219"/>
      <c r="C283" s="267" t="s">
        <v>342</v>
      </c>
      <c r="D283" s="224"/>
      <c r="E283" s="230"/>
      <c r="F283" s="234"/>
      <c r="G283" s="234"/>
      <c r="H283" s="234"/>
      <c r="I283" s="234"/>
      <c r="J283" s="234"/>
      <c r="K283" s="234"/>
      <c r="L283" s="234"/>
      <c r="M283" s="234"/>
      <c r="N283" s="222"/>
      <c r="O283" s="222"/>
      <c r="P283" s="222"/>
      <c r="Q283" s="222"/>
      <c r="R283" s="222"/>
      <c r="S283" s="222"/>
      <c r="T283" s="223"/>
      <c r="U283" s="222"/>
      <c r="V283" s="212"/>
      <c r="W283" s="212"/>
      <c r="X283" s="212"/>
      <c r="Y283" s="212"/>
      <c r="Z283" s="212"/>
      <c r="AA283" s="212"/>
      <c r="AB283" s="212"/>
      <c r="AC283" s="212"/>
      <c r="AD283" s="212"/>
      <c r="AE283" s="212" t="s">
        <v>126</v>
      </c>
      <c r="AF283" s="212">
        <v>2</v>
      </c>
      <c r="AG283" s="212"/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>
      <c r="A284" s="213"/>
      <c r="B284" s="219"/>
      <c r="C284" s="267" t="s">
        <v>343</v>
      </c>
      <c r="D284" s="224"/>
      <c r="E284" s="230"/>
      <c r="F284" s="234"/>
      <c r="G284" s="234"/>
      <c r="H284" s="234"/>
      <c r="I284" s="234"/>
      <c r="J284" s="234"/>
      <c r="K284" s="234"/>
      <c r="L284" s="234"/>
      <c r="M284" s="234"/>
      <c r="N284" s="222"/>
      <c r="O284" s="222"/>
      <c r="P284" s="222"/>
      <c r="Q284" s="222"/>
      <c r="R284" s="222"/>
      <c r="S284" s="222"/>
      <c r="T284" s="223"/>
      <c r="U284" s="222"/>
      <c r="V284" s="212"/>
      <c r="W284" s="212"/>
      <c r="X284" s="212"/>
      <c r="Y284" s="212"/>
      <c r="Z284" s="212"/>
      <c r="AA284" s="212"/>
      <c r="AB284" s="212"/>
      <c r="AC284" s="212"/>
      <c r="AD284" s="212"/>
      <c r="AE284" s="212" t="s">
        <v>126</v>
      </c>
      <c r="AF284" s="212">
        <v>2</v>
      </c>
      <c r="AG284" s="212"/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>
      <c r="A285" s="213"/>
      <c r="B285" s="219"/>
      <c r="C285" s="267" t="s">
        <v>344</v>
      </c>
      <c r="D285" s="224"/>
      <c r="E285" s="230">
        <v>39.200000000000003</v>
      </c>
      <c r="F285" s="234"/>
      <c r="G285" s="234"/>
      <c r="H285" s="234"/>
      <c r="I285" s="234"/>
      <c r="J285" s="234"/>
      <c r="K285" s="234"/>
      <c r="L285" s="234"/>
      <c r="M285" s="234"/>
      <c r="N285" s="222"/>
      <c r="O285" s="222"/>
      <c r="P285" s="222"/>
      <c r="Q285" s="222"/>
      <c r="R285" s="222"/>
      <c r="S285" s="222"/>
      <c r="T285" s="223"/>
      <c r="U285" s="222"/>
      <c r="V285" s="212"/>
      <c r="W285" s="212"/>
      <c r="X285" s="212"/>
      <c r="Y285" s="212"/>
      <c r="Z285" s="212"/>
      <c r="AA285" s="212"/>
      <c r="AB285" s="212"/>
      <c r="AC285" s="212"/>
      <c r="AD285" s="212"/>
      <c r="AE285" s="212" t="s">
        <v>126</v>
      </c>
      <c r="AF285" s="212">
        <v>2</v>
      </c>
      <c r="AG285" s="212"/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>
      <c r="A286" s="213"/>
      <c r="B286" s="219"/>
      <c r="C286" s="266" t="s">
        <v>129</v>
      </c>
      <c r="D286" s="224"/>
      <c r="E286" s="230"/>
      <c r="F286" s="234"/>
      <c r="G286" s="234"/>
      <c r="H286" s="234"/>
      <c r="I286" s="234"/>
      <c r="J286" s="234"/>
      <c r="K286" s="234"/>
      <c r="L286" s="234"/>
      <c r="M286" s="234"/>
      <c r="N286" s="222"/>
      <c r="O286" s="222"/>
      <c r="P286" s="222"/>
      <c r="Q286" s="222"/>
      <c r="R286" s="222"/>
      <c r="S286" s="222"/>
      <c r="T286" s="223"/>
      <c r="U286" s="222"/>
      <c r="V286" s="212"/>
      <c r="W286" s="212"/>
      <c r="X286" s="212"/>
      <c r="Y286" s="212"/>
      <c r="Z286" s="212"/>
      <c r="AA286" s="212"/>
      <c r="AB286" s="212"/>
      <c r="AC286" s="212"/>
      <c r="AD286" s="212"/>
      <c r="AE286" s="212" t="s">
        <v>126</v>
      </c>
      <c r="AF286" s="212">
        <v>0</v>
      </c>
      <c r="AG286" s="212"/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>
      <c r="A287" s="213"/>
      <c r="B287" s="219"/>
      <c r="C287" s="268" t="s">
        <v>345</v>
      </c>
      <c r="D287" s="225"/>
      <c r="E287" s="231">
        <v>39.200000000000003</v>
      </c>
      <c r="F287" s="234"/>
      <c r="G287" s="234"/>
      <c r="H287" s="234"/>
      <c r="I287" s="234"/>
      <c r="J287" s="234"/>
      <c r="K287" s="234"/>
      <c r="L287" s="234"/>
      <c r="M287" s="234"/>
      <c r="N287" s="222"/>
      <c r="O287" s="222"/>
      <c r="P287" s="222"/>
      <c r="Q287" s="222"/>
      <c r="R287" s="222"/>
      <c r="S287" s="222"/>
      <c r="T287" s="223"/>
      <c r="U287" s="222"/>
      <c r="V287" s="212"/>
      <c r="W287" s="212"/>
      <c r="X287" s="212"/>
      <c r="Y287" s="212"/>
      <c r="Z287" s="212"/>
      <c r="AA287" s="212"/>
      <c r="AB287" s="212"/>
      <c r="AC287" s="212"/>
      <c r="AD287" s="212"/>
      <c r="AE287" s="212" t="s">
        <v>126</v>
      </c>
      <c r="AF287" s="212">
        <v>0</v>
      </c>
      <c r="AG287" s="212"/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>
      <c r="A288" s="213">
        <v>45</v>
      </c>
      <c r="B288" s="219" t="s">
        <v>346</v>
      </c>
      <c r="C288" s="265" t="s">
        <v>347</v>
      </c>
      <c r="D288" s="221" t="s">
        <v>198</v>
      </c>
      <c r="E288" s="229">
        <v>39.200000000000003</v>
      </c>
      <c r="F288" s="233"/>
      <c r="G288" s="234">
        <f>ROUND(E288*F288,2)</f>
        <v>0</v>
      </c>
      <c r="H288" s="233"/>
      <c r="I288" s="234">
        <f>ROUND(E288*H288,2)</f>
        <v>0</v>
      </c>
      <c r="J288" s="233"/>
      <c r="K288" s="234">
        <f>ROUND(E288*J288,2)</f>
        <v>0</v>
      </c>
      <c r="L288" s="234">
        <v>21</v>
      </c>
      <c r="M288" s="234">
        <f>G288*(1+L288/100)</f>
        <v>0</v>
      </c>
      <c r="N288" s="222">
        <v>0</v>
      </c>
      <c r="O288" s="222">
        <f>ROUND(E288*N288,5)</f>
        <v>0</v>
      </c>
      <c r="P288" s="222">
        <v>0</v>
      </c>
      <c r="Q288" s="222">
        <f>ROUND(E288*P288,5)</f>
        <v>0</v>
      </c>
      <c r="R288" s="222"/>
      <c r="S288" s="222"/>
      <c r="T288" s="223">
        <v>0.28000000000000003</v>
      </c>
      <c r="U288" s="222">
        <f>ROUND(E288*T288,2)</f>
        <v>10.98</v>
      </c>
      <c r="V288" s="212"/>
      <c r="W288" s="212"/>
      <c r="X288" s="212"/>
      <c r="Y288" s="212"/>
      <c r="Z288" s="212"/>
      <c r="AA288" s="212"/>
      <c r="AB288" s="212"/>
      <c r="AC288" s="212"/>
      <c r="AD288" s="212"/>
      <c r="AE288" s="212" t="s">
        <v>134</v>
      </c>
      <c r="AF288" s="212"/>
      <c r="AG288" s="212"/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>
      <c r="A289" s="213"/>
      <c r="B289" s="219"/>
      <c r="C289" s="266" t="s">
        <v>125</v>
      </c>
      <c r="D289" s="224"/>
      <c r="E289" s="230"/>
      <c r="F289" s="234"/>
      <c r="G289" s="234"/>
      <c r="H289" s="234"/>
      <c r="I289" s="234"/>
      <c r="J289" s="234"/>
      <c r="K289" s="234"/>
      <c r="L289" s="234"/>
      <c r="M289" s="234"/>
      <c r="N289" s="222"/>
      <c r="O289" s="222"/>
      <c r="P289" s="222"/>
      <c r="Q289" s="222"/>
      <c r="R289" s="222"/>
      <c r="S289" s="222"/>
      <c r="T289" s="223"/>
      <c r="U289" s="222"/>
      <c r="V289" s="212"/>
      <c r="W289" s="212"/>
      <c r="X289" s="212"/>
      <c r="Y289" s="212"/>
      <c r="Z289" s="212"/>
      <c r="AA289" s="212"/>
      <c r="AB289" s="212"/>
      <c r="AC289" s="212"/>
      <c r="AD289" s="212"/>
      <c r="AE289" s="212" t="s">
        <v>126</v>
      </c>
      <c r="AF289" s="212">
        <v>2</v>
      </c>
      <c r="AG289" s="212"/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>
      <c r="A290" s="213"/>
      <c r="B290" s="219"/>
      <c r="C290" s="267" t="s">
        <v>348</v>
      </c>
      <c r="D290" s="224"/>
      <c r="E290" s="230"/>
      <c r="F290" s="234"/>
      <c r="G290" s="234"/>
      <c r="H290" s="234"/>
      <c r="I290" s="234"/>
      <c r="J290" s="234"/>
      <c r="K290" s="234"/>
      <c r="L290" s="234"/>
      <c r="M290" s="234"/>
      <c r="N290" s="222"/>
      <c r="O290" s="222"/>
      <c r="P290" s="222"/>
      <c r="Q290" s="222"/>
      <c r="R290" s="222"/>
      <c r="S290" s="222"/>
      <c r="T290" s="223"/>
      <c r="U290" s="222"/>
      <c r="V290" s="212"/>
      <c r="W290" s="212"/>
      <c r="X290" s="212"/>
      <c r="Y290" s="212"/>
      <c r="Z290" s="212"/>
      <c r="AA290" s="212"/>
      <c r="AB290" s="212"/>
      <c r="AC290" s="212"/>
      <c r="AD290" s="212"/>
      <c r="AE290" s="212" t="s">
        <v>126</v>
      </c>
      <c r="AF290" s="212">
        <v>2</v>
      </c>
      <c r="AG290" s="212"/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>
      <c r="A291" s="213"/>
      <c r="B291" s="219"/>
      <c r="C291" s="267" t="s">
        <v>349</v>
      </c>
      <c r="D291" s="224"/>
      <c r="E291" s="230"/>
      <c r="F291" s="234"/>
      <c r="G291" s="234"/>
      <c r="H291" s="234"/>
      <c r="I291" s="234"/>
      <c r="J291" s="234"/>
      <c r="K291" s="234"/>
      <c r="L291" s="234"/>
      <c r="M291" s="234"/>
      <c r="N291" s="222"/>
      <c r="O291" s="222"/>
      <c r="P291" s="222"/>
      <c r="Q291" s="222"/>
      <c r="R291" s="222"/>
      <c r="S291" s="222"/>
      <c r="T291" s="223"/>
      <c r="U291" s="222"/>
      <c r="V291" s="212"/>
      <c r="W291" s="212"/>
      <c r="X291" s="212"/>
      <c r="Y291" s="212"/>
      <c r="Z291" s="212"/>
      <c r="AA291" s="212"/>
      <c r="AB291" s="212"/>
      <c r="AC291" s="212"/>
      <c r="AD291" s="212"/>
      <c r="AE291" s="212" t="s">
        <v>126</v>
      </c>
      <c r="AF291" s="212">
        <v>2</v>
      </c>
      <c r="AG291" s="212"/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>
      <c r="A292" s="213"/>
      <c r="B292" s="219"/>
      <c r="C292" s="267" t="s">
        <v>344</v>
      </c>
      <c r="D292" s="224"/>
      <c r="E292" s="230">
        <v>39.200000000000003</v>
      </c>
      <c r="F292" s="234"/>
      <c r="G292" s="234"/>
      <c r="H292" s="234"/>
      <c r="I292" s="234"/>
      <c r="J292" s="234"/>
      <c r="K292" s="234"/>
      <c r="L292" s="234"/>
      <c r="M292" s="234"/>
      <c r="N292" s="222"/>
      <c r="O292" s="222"/>
      <c r="P292" s="222"/>
      <c r="Q292" s="222"/>
      <c r="R292" s="222"/>
      <c r="S292" s="222"/>
      <c r="T292" s="223"/>
      <c r="U292" s="222"/>
      <c r="V292" s="212"/>
      <c r="W292" s="212"/>
      <c r="X292" s="212"/>
      <c r="Y292" s="212"/>
      <c r="Z292" s="212"/>
      <c r="AA292" s="212"/>
      <c r="AB292" s="212"/>
      <c r="AC292" s="212"/>
      <c r="AD292" s="212"/>
      <c r="AE292" s="212" t="s">
        <v>126</v>
      </c>
      <c r="AF292" s="212">
        <v>2</v>
      </c>
      <c r="AG292" s="212"/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>
      <c r="A293" s="213"/>
      <c r="B293" s="219"/>
      <c r="C293" s="266" t="s">
        <v>129</v>
      </c>
      <c r="D293" s="224"/>
      <c r="E293" s="230"/>
      <c r="F293" s="234"/>
      <c r="G293" s="234"/>
      <c r="H293" s="234"/>
      <c r="I293" s="234"/>
      <c r="J293" s="234"/>
      <c r="K293" s="234"/>
      <c r="L293" s="234"/>
      <c r="M293" s="234"/>
      <c r="N293" s="222"/>
      <c r="O293" s="222"/>
      <c r="P293" s="222"/>
      <c r="Q293" s="222"/>
      <c r="R293" s="222"/>
      <c r="S293" s="222"/>
      <c r="T293" s="223"/>
      <c r="U293" s="222"/>
      <c r="V293" s="212"/>
      <c r="W293" s="212"/>
      <c r="X293" s="212"/>
      <c r="Y293" s="212"/>
      <c r="Z293" s="212"/>
      <c r="AA293" s="212"/>
      <c r="AB293" s="212"/>
      <c r="AC293" s="212"/>
      <c r="AD293" s="212"/>
      <c r="AE293" s="212" t="s">
        <v>126</v>
      </c>
      <c r="AF293" s="212">
        <v>0</v>
      </c>
      <c r="AG293" s="212"/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>
      <c r="A294" s="213"/>
      <c r="B294" s="219"/>
      <c r="C294" s="268" t="s">
        <v>345</v>
      </c>
      <c r="D294" s="225"/>
      <c r="E294" s="231">
        <v>39.200000000000003</v>
      </c>
      <c r="F294" s="234"/>
      <c r="G294" s="234"/>
      <c r="H294" s="234"/>
      <c r="I294" s="234"/>
      <c r="J294" s="234"/>
      <c r="K294" s="234"/>
      <c r="L294" s="234"/>
      <c r="M294" s="234"/>
      <c r="N294" s="222"/>
      <c r="O294" s="222"/>
      <c r="P294" s="222"/>
      <c r="Q294" s="222"/>
      <c r="R294" s="222"/>
      <c r="S294" s="222"/>
      <c r="T294" s="223"/>
      <c r="U294" s="222"/>
      <c r="V294" s="212"/>
      <c r="W294" s="212"/>
      <c r="X294" s="212"/>
      <c r="Y294" s="212"/>
      <c r="Z294" s="212"/>
      <c r="AA294" s="212"/>
      <c r="AB294" s="212"/>
      <c r="AC294" s="212"/>
      <c r="AD294" s="212"/>
      <c r="AE294" s="212" t="s">
        <v>126</v>
      </c>
      <c r="AF294" s="212">
        <v>0</v>
      </c>
      <c r="AG294" s="212"/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>
      <c r="A295" s="213">
        <v>46</v>
      </c>
      <c r="B295" s="219" t="s">
        <v>350</v>
      </c>
      <c r="C295" s="265" t="s">
        <v>351</v>
      </c>
      <c r="D295" s="221" t="s">
        <v>169</v>
      </c>
      <c r="E295" s="229">
        <v>1.332E-2</v>
      </c>
      <c r="F295" s="233"/>
      <c r="G295" s="234">
        <f>ROUND(E295*F295,2)</f>
        <v>0</v>
      </c>
      <c r="H295" s="233"/>
      <c r="I295" s="234">
        <f>ROUND(E295*H295,2)</f>
        <v>0</v>
      </c>
      <c r="J295" s="233"/>
      <c r="K295" s="234">
        <f>ROUND(E295*J295,2)</f>
        <v>0</v>
      </c>
      <c r="L295" s="234">
        <v>21</v>
      </c>
      <c r="M295" s="234">
        <f>G295*(1+L295/100)</f>
        <v>0</v>
      </c>
      <c r="N295" s="222">
        <v>0</v>
      </c>
      <c r="O295" s="222">
        <f>ROUND(E295*N295,5)</f>
        <v>0</v>
      </c>
      <c r="P295" s="222">
        <v>0</v>
      </c>
      <c r="Q295" s="222">
        <f>ROUND(E295*P295,5)</f>
        <v>0</v>
      </c>
      <c r="R295" s="222"/>
      <c r="S295" s="222"/>
      <c r="T295" s="223">
        <v>3.327</v>
      </c>
      <c r="U295" s="222">
        <f>ROUND(E295*T295,2)</f>
        <v>0.04</v>
      </c>
      <c r="V295" s="212"/>
      <c r="W295" s="212"/>
      <c r="X295" s="212"/>
      <c r="Y295" s="212"/>
      <c r="Z295" s="212"/>
      <c r="AA295" s="212"/>
      <c r="AB295" s="212"/>
      <c r="AC295" s="212"/>
      <c r="AD295" s="212"/>
      <c r="AE295" s="212" t="s">
        <v>134</v>
      </c>
      <c r="AF295" s="212"/>
      <c r="AG295" s="212"/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>
      <c r="A296" s="213"/>
      <c r="B296" s="219"/>
      <c r="C296" s="268" t="s">
        <v>352</v>
      </c>
      <c r="D296" s="225"/>
      <c r="E296" s="231">
        <v>1.332E-2</v>
      </c>
      <c r="F296" s="234"/>
      <c r="G296" s="234"/>
      <c r="H296" s="234"/>
      <c r="I296" s="234"/>
      <c r="J296" s="234"/>
      <c r="K296" s="234"/>
      <c r="L296" s="234"/>
      <c r="M296" s="234"/>
      <c r="N296" s="222"/>
      <c r="O296" s="222"/>
      <c r="P296" s="222"/>
      <c r="Q296" s="222"/>
      <c r="R296" s="222"/>
      <c r="S296" s="222"/>
      <c r="T296" s="223"/>
      <c r="U296" s="222"/>
      <c r="V296" s="212"/>
      <c r="W296" s="212"/>
      <c r="X296" s="212"/>
      <c r="Y296" s="212"/>
      <c r="Z296" s="212"/>
      <c r="AA296" s="212"/>
      <c r="AB296" s="212"/>
      <c r="AC296" s="212"/>
      <c r="AD296" s="212"/>
      <c r="AE296" s="212" t="s">
        <v>126</v>
      </c>
      <c r="AF296" s="212">
        <v>0</v>
      </c>
      <c r="AG296" s="212"/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>
      <c r="A297" s="214" t="s">
        <v>119</v>
      </c>
      <c r="B297" s="220" t="s">
        <v>90</v>
      </c>
      <c r="C297" s="269" t="s">
        <v>91</v>
      </c>
      <c r="D297" s="226"/>
      <c r="E297" s="232"/>
      <c r="F297" s="235"/>
      <c r="G297" s="235">
        <f>SUMIF(AE298:AE316,"&lt;&gt;NOR",G298:G316)</f>
        <v>0</v>
      </c>
      <c r="H297" s="235"/>
      <c r="I297" s="235">
        <f>SUM(I298:I316)</f>
        <v>0</v>
      </c>
      <c r="J297" s="235"/>
      <c r="K297" s="235">
        <f>SUM(K298:K316)</f>
        <v>0</v>
      </c>
      <c r="L297" s="235"/>
      <c r="M297" s="235">
        <f>SUM(M298:M316)</f>
        <v>0</v>
      </c>
      <c r="N297" s="227"/>
      <c r="O297" s="227">
        <f>SUM(O298:O316)</f>
        <v>0.15996000000000002</v>
      </c>
      <c r="P297" s="227"/>
      <c r="Q297" s="227">
        <f>SUM(Q298:Q316)</f>
        <v>0</v>
      </c>
      <c r="R297" s="227"/>
      <c r="S297" s="227"/>
      <c r="T297" s="228"/>
      <c r="U297" s="227">
        <f>SUM(U298:U316)</f>
        <v>108</v>
      </c>
      <c r="AE297" t="s">
        <v>120</v>
      </c>
    </row>
    <row r="298" spans="1:60" outlineLevel="1">
      <c r="A298" s="213">
        <v>47</v>
      </c>
      <c r="B298" s="219" t="s">
        <v>353</v>
      </c>
      <c r="C298" s="265" t="s">
        <v>354</v>
      </c>
      <c r="D298" s="221" t="s">
        <v>123</v>
      </c>
      <c r="E298" s="229">
        <v>227.584</v>
      </c>
      <c r="F298" s="233"/>
      <c r="G298" s="234">
        <f>ROUND(E298*F298,2)</f>
        <v>0</v>
      </c>
      <c r="H298" s="233"/>
      <c r="I298" s="234">
        <f>ROUND(E298*H298,2)</f>
        <v>0</v>
      </c>
      <c r="J298" s="233"/>
      <c r="K298" s="234">
        <f>ROUND(E298*J298,2)</f>
        <v>0</v>
      </c>
      <c r="L298" s="234">
        <v>21</v>
      </c>
      <c r="M298" s="234">
        <f>G298*(1+L298/100)</f>
        <v>0</v>
      </c>
      <c r="N298" s="222">
        <v>1.0000000000000001E-5</v>
      </c>
      <c r="O298" s="222">
        <f>ROUND(E298*N298,5)</f>
        <v>2.2799999999999999E-3</v>
      </c>
      <c r="P298" s="222">
        <v>0</v>
      </c>
      <c r="Q298" s="222">
        <f>ROUND(E298*P298,5)</f>
        <v>0</v>
      </c>
      <c r="R298" s="222"/>
      <c r="S298" s="222"/>
      <c r="T298" s="223">
        <v>6.8000000000000005E-2</v>
      </c>
      <c r="U298" s="222">
        <f>ROUND(E298*T298,2)</f>
        <v>15.48</v>
      </c>
      <c r="V298" s="212"/>
      <c r="W298" s="212"/>
      <c r="X298" s="212"/>
      <c r="Y298" s="212"/>
      <c r="Z298" s="212"/>
      <c r="AA298" s="212"/>
      <c r="AB298" s="212"/>
      <c r="AC298" s="212"/>
      <c r="AD298" s="212"/>
      <c r="AE298" s="212" t="s">
        <v>134</v>
      </c>
      <c r="AF298" s="212"/>
      <c r="AG298" s="212"/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>
      <c r="A299" s="213"/>
      <c r="B299" s="219"/>
      <c r="C299" s="266" t="s">
        <v>125</v>
      </c>
      <c r="D299" s="224"/>
      <c r="E299" s="230"/>
      <c r="F299" s="234"/>
      <c r="G299" s="234"/>
      <c r="H299" s="234"/>
      <c r="I299" s="234"/>
      <c r="J299" s="234"/>
      <c r="K299" s="234"/>
      <c r="L299" s="234"/>
      <c r="M299" s="234"/>
      <c r="N299" s="222"/>
      <c r="O299" s="222"/>
      <c r="P299" s="222"/>
      <c r="Q299" s="222"/>
      <c r="R299" s="222"/>
      <c r="S299" s="222"/>
      <c r="T299" s="223"/>
      <c r="U299" s="222"/>
      <c r="V299" s="212"/>
      <c r="W299" s="212"/>
      <c r="X299" s="212"/>
      <c r="Y299" s="212"/>
      <c r="Z299" s="212"/>
      <c r="AA299" s="212"/>
      <c r="AB299" s="212"/>
      <c r="AC299" s="212"/>
      <c r="AD299" s="212"/>
      <c r="AE299" s="212" t="s">
        <v>126</v>
      </c>
      <c r="AF299" s="212">
        <v>2</v>
      </c>
      <c r="AG299" s="212"/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>
      <c r="A300" s="213"/>
      <c r="B300" s="219"/>
      <c r="C300" s="267" t="s">
        <v>355</v>
      </c>
      <c r="D300" s="224"/>
      <c r="E300" s="230"/>
      <c r="F300" s="234"/>
      <c r="G300" s="234"/>
      <c r="H300" s="234"/>
      <c r="I300" s="234"/>
      <c r="J300" s="234"/>
      <c r="K300" s="234"/>
      <c r="L300" s="234"/>
      <c r="M300" s="234"/>
      <c r="N300" s="222"/>
      <c r="O300" s="222"/>
      <c r="P300" s="222"/>
      <c r="Q300" s="222"/>
      <c r="R300" s="222"/>
      <c r="S300" s="222"/>
      <c r="T300" s="223"/>
      <c r="U300" s="222"/>
      <c r="V300" s="212"/>
      <c r="W300" s="212"/>
      <c r="X300" s="212"/>
      <c r="Y300" s="212"/>
      <c r="Z300" s="212"/>
      <c r="AA300" s="212"/>
      <c r="AB300" s="212"/>
      <c r="AC300" s="212"/>
      <c r="AD300" s="212"/>
      <c r="AE300" s="212" t="s">
        <v>126</v>
      </c>
      <c r="AF300" s="212">
        <v>2</v>
      </c>
      <c r="AG300" s="212"/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ht="33.75" outlineLevel="1">
      <c r="A301" s="213"/>
      <c r="B301" s="219"/>
      <c r="C301" s="267" t="s">
        <v>356</v>
      </c>
      <c r="D301" s="224"/>
      <c r="E301" s="230">
        <v>227.584</v>
      </c>
      <c r="F301" s="234"/>
      <c r="G301" s="234"/>
      <c r="H301" s="234"/>
      <c r="I301" s="234"/>
      <c r="J301" s="234"/>
      <c r="K301" s="234"/>
      <c r="L301" s="234"/>
      <c r="M301" s="234"/>
      <c r="N301" s="222"/>
      <c r="O301" s="222"/>
      <c r="P301" s="222"/>
      <c r="Q301" s="222"/>
      <c r="R301" s="222"/>
      <c r="S301" s="222"/>
      <c r="T301" s="223"/>
      <c r="U301" s="222"/>
      <c r="V301" s="212"/>
      <c r="W301" s="212"/>
      <c r="X301" s="212"/>
      <c r="Y301" s="212"/>
      <c r="Z301" s="212"/>
      <c r="AA301" s="212"/>
      <c r="AB301" s="212"/>
      <c r="AC301" s="212"/>
      <c r="AD301" s="212"/>
      <c r="AE301" s="212" t="s">
        <v>126</v>
      </c>
      <c r="AF301" s="212">
        <v>2</v>
      </c>
      <c r="AG301" s="212"/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>
      <c r="A302" s="213"/>
      <c r="B302" s="219"/>
      <c r="C302" s="266" t="s">
        <v>129</v>
      </c>
      <c r="D302" s="224"/>
      <c r="E302" s="230"/>
      <c r="F302" s="234"/>
      <c r="G302" s="234"/>
      <c r="H302" s="234"/>
      <c r="I302" s="234"/>
      <c r="J302" s="234"/>
      <c r="K302" s="234"/>
      <c r="L302" s="234"/>
      <c r="M302" s="234"/>
      <c r="N302" s="222"/>
      <c r="O302" s="222"/>
      <c r="P302" s="222"/>
      <c r="Q302" s="222"/>
      <c r="R302" s="222"/>
      <c r="S302" s="222"/>
      <c r="T302" s="223"/>
      <c r="U302" s="222"/>
      <c r="V302" s="212"/>
      <c r="W302" s="212"/>
      <c r="X302" s="212"/>
      <c r="Y302" s="212"/>
      <c r="Z302" s="212"/>
      <c r="AA302" s="212"/>
      <c r="AB302" s="212"/>
      <c r="AC302" s="212"/>
      <c r="AD302" s="212"/>
      <c r="AE302" s="212" t="s">
        <v>126</v>
      </c>
      <c r="AF302" s="212">
        <v>0</v>
      </c>
      <c r="AG302" s="212"/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>
      <c r="A303" s="213"/>
      <c r="B303" s="219"/>
      <c r="C303" s="268" t="s">
        <v>357</v>
      </c>
      <c r="D303" s="225"/>
      <c r="E303" s="231">
        <v>227.584</v>
      </c>
      <c r="F303" s="234"/>
      <c r="G303" s="234"/>
      <c r="H303" s="234"/>
      <c r="I303" s="234"/>
      <c r="J303" s="234"/>
      <c r="K303" s="234"/>
      <c r="L303" s="234"/>
      <c r="M303" s="234"/>
      <c r="N303" s="222"/>
      <c r="O303" s="222"/>
      <c r="P303" s="222"/>
      <c r="Q303" s="222"/>
      <c r="R303" s="222"/>
      <c r="S303" s="222"/>
      <c r="T303" s="223"/>
      <c r="U303" s="222"/>
      <c r="V303" s="212"/>
      <c r="W303" s="212"/>
      <c r="X303" s="212"/>
      <c r="Y303" s="212"/>
      <c r="Z303" s="212"/>
      <c r="AA303" s="212"/>
      <c r="AB303" s="212"/>
      <c r="AC303" s="212"/>
      <c r="AD303" s="212"/>
      <c r="AE303" s="212" t="s">
        <v>126</v>
      </c>
      <c r="AF303" s="212">
        <v>0</v>
      </c>
      <c r="AG303" s="212"/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>
      <c r="A304" s="213">
        <v>48</v>
      </c>
      <c r="B304" s="219" t="s">
        <v>358</v>
      </c>
      <c r="C304" s="265" t="s">
        <v>359</v>
      </c>
      <c r="D304" s="221" t="s">
        <v>123</v>
      </c>
      <c r="E304" s="229">
        <v>53.8551</v>
      </c>
      <c r="F304" s="233"/>
      <c r="G304" s="234">
        <f>ROUND(E304*F304,2)</f>
        <v>0</v>
      </c>
      <c r="H304" s="233"/>
      <c r="I304" s="234">
        <f>ROUND(E304*H304,2)</f>
        <v>0</v>
      </c>
      <c r="J304" s="233"/>
      <c r="K304" s="234">
        <f>ROUND(E304*J304,2)</f>
        <v>0</v>
      </c>
      <c r="L304" s="234">
        <v>21</v>
      </c>
      <c r="M304" s="234">
        <f>G304*(1+L304/100)</f>
        <v>0</v>
      </c>
      <c r="N304" s="222">
        <v>3.5E-4</v>
      </c>
      <c r="O304" s="222">
        <f>ROUND(E304*N304,5)</f>
        <v>1.8849999999999999E-2</v>
      </c>
      <c r="P304" s="222">
        <v>0</v>
      </c>
      <c r="Q304" s="222">
        <f>ROUND(E304*P304,5)</f>
        <v>0</v>
      </c>
      <c r="R304" s="222"/>
      <c r="S304" s="222"/>
      <c r="T304" s="223">
        <v>0.14599999999999999</v>
      </c>
      <c r="U304" s="222">
        <f>ROUND(E304*T304,2)</f>
        <v>7.86</v>
      </c>
      <c r="V304" s="212"/>
      <c r="W304" s="212"/>
      <c r="X304" s="212"/>
      <c r="Y304" s="212"/>
      <c r="Z304" s="212"/>
      <c r="AA304" s="212"/>
      <c r="AB304" s="212"/>
      <c r="AC304" s="212"/>
      <c r="AD304" s="212"/>
      <c r="AE304" s="212" t="s">
        <v>134</v>
      </c>
      <c r="AF304" s="212"/>
      <c r="AG304" s="212"/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>
      <c r="A305" s="213"/>
      <c r="B305" s="219"/>
      <c r="C305" s="266" t="s">
        <v>125</v>
      </c>
      <c r="D305" s="224"/>
      <c r="E305" s="230"/>
      <c r="F305" s="234"/>
      <c r="G305" s="234"/>
      <c r="H305" s="234"/>
      <c r="I305" s="234"/>
      <c r="J305" s="234"/>
      <c r="K305" s="234"/>
      <c r="L305" s="234"/>
      <c r="M305" s="234"/>
      <c r="N305" s="222"/>
      <c r="O305" s="222"/>
      <c r="P305" s="222"/>
      <c r="Q305" s="222"/>
      <c r="R305" s="222"/>
      <c r="S305" s="222"/>
      <c r="T305" s="223"/>
      <c r="U305" s="222"/>
      <c r="V305" s="212"/>
      <c r="W305" s="212"/>
      <c r="X305" s="212"/>
      <c r="Y305" s="212"/>
      <c r="Z305" s="212"/>
      <c r="AA305" s="212"/>
      <c r="AB305" s="212"/>
      <c r="AC305" s="212"/>
      <c r="AD305" s="212"/>
      <c r="AE305" s="212" t="s">
        <v>126</v>
      </c>
      <c r="AF305" s="212">
        <v>2</v>
      </c>
      <c r="AG305" s="212"/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>
      <c r="A306" s="213"/>
      <c r="B306" s="219"/>
      <c r="C306" s="267" t="s">
        <v>360</v>
      </c>
      <c r="D306" s="224"/>
      <c r="E306" s="230"/>
      <c r="F306" s="234"/>
      <c r="G306" s="234"/>
      <c r="H306" s="234"/>
      <c r="I306" s="234"/>
      <c r="J306" s="234"/>
      <c r="K306" s="234"/>
      <c r="L306" s="234"/>
      <c r="M306" s="234"/>
      <c r="N306" s="222"/>
      <c r="O306" s="222"/>
      <c r="P306" s="222"/>
      <c r="Q306" s="222"/>
      <c r="R306" s="222"/>
      <c r="S306" s="222"/>
      <c r="T306" s="223"/>
      <c r="U306" s="222"/>
      <c r="V306" s="212"/>
      <c r="W306" s="212"/>
      <c r="X306" s="212"/>
      <c r="Y306" s="212"/>
      <c r="Z306" s="212"/>
      <c r="AA306" s="212"/>
      <c r="AB306" s="212"/>
      <c r="AC306" s="212"/>
      <c r="AD306" s="212"/>
      <c r="AE306" s="212" t="s">
        <v>126</v>
      </c>
      <c r="AF306" s="212">
        <v>2</v>
      </c>
      <c r="AG306" s="212"/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ht="22.5" outlineLevel="1">
      <c r="A307" s="213"/>
      <c r="B307" s="219"/>
      <c r="C307" s="267" t="s">
        <v>361</v>
      </c>
      <c r="D307" s="224"/>
      <c r="E307" s="230">
        <v>7.02831852</v>
      </c>
      <c r="F307" s="234"/>
      <c r="G307" s="234"/>
      <c r="H307" s="234"/>
      <c r="I307" s="234"/>
      <c r="J307" s="234"/>
      <c r="K307" s="234"/>
      <c r="L307" s="234"/>
      <c r="M307" s="234"/>
      <c r="N307" s="222"/>
      <c r="O307" s="222"/>
      <c r="P307" s="222"/>
      <c r="Q307" s="222"/>
      <c r="R307" s="222"/>
      <c r="S307" s="222"/>
      <c r="T307" s="223"/>
      <c r="U307" s="222"/>
      <c r="V307" s="212"/>
      <c r="W307" s="212"/>
      <c r="X307" s="212"/>
      <c r="Y307" s="212"/>
      <c r="Z307" s="212"/>
      <c r="AA307" s="212"/>
      <c r="AB307" s="212"/>
      <c r="AC307" s="212"/>
      <c r="AD307" s="212"/>
      <c r="AE307" s="212" t="s">
        <v>126</v>
      </c>
      <c r="AF307" s="212">
        <v>2</v>
      </c>
      <c r="AG307" s="212"/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ht="33.75" outlineLevel="1">
      <c r="A308" s="213"/>
      <c r="B308" s="219"/>
      <c r="C308" s="267" t="s">
        <v>362</v>
      </c>
      <c r="D308" s="224"/>
      <c r="E308" s="230">
        <v>46.826783247110598</v>
      </c>
      <c r="F308" s="234"/>
      <c r="G308" s="234"/>
      <c r="H308" s="234"/>
      <c r="I308" s="234"/>
      <c r="J308" s="234"/>
      <c r="K308" s="234"/>
      <c r="L308" s="234"/>
      <c r="M308" s="234"/>
      <c r="N308" s="222"/>
      <c r="O308" s="222"/>
      <c r="P308" s="222"/>
      <c r="Q308" s="222"/>
      <c r="R308" s="222"/>
      <c r="S308" s="222"/>
      <c r="T308" s="223"/>
      <c r="U308" s="222"/>
      <c r="V308" s="212"/>
      <c r="W308" s="212"/>
      <c r="X308" s="212"/>
      <c r="Y308" s="212"/>
      <c r="Z308" s="212"/>
      <c r="AA308" s="212"/>
      <c r="AB308" s="212"/>
      <c r="AC308" s="212"/>
      <c r="AD308" s="212"/>
      <c r="AE308" s="212" t="s">
        <v>126</v>
      </c>
      <c r="AF308" s="212">
        <v>2</v>
      </c>
      <c r="AG308" s="212"/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>
      <c r="A309" s="213"/>
      <c r="B309" s="219"/>
      <c r="C309" s="266" t="s">
        <v>129</v>
      </c>
      <c r="D309" s="224"/>
      <c r="E309" s="230"/>
      <c r="F309" s="234"/>
      <c r="G309" s="234"/>
      <c r="H309" s="234"/>
      <c r="I309" s="234"/>
      <c r="J309" s="234"/>
      <c r="K309" s="234"/>
      <c r="L309" s="234"/>
      <c r="M309" s="234"/>
      <c r="N309" s="222"/>
      <c r="O309" s="222"/>
      <c r="P309" s="222"/>
      <c r="Q309" s="222"/>
      <c r="R309" s="222"/>
      <c r="S309" s="222"/>
      <c r="T309" s="223"/>
      <c r="U309" s="222"/>
      <c r="V309" s="212"/>
      <c r="W309" s="212"/>
      <c r="X309" s="212"/>
      <c r="Y309" s="212"/>
      <c r="Z309" s="212"/>
      <c r="AA309" s="212"/>
      <c r="AB309" s="212"/>
      <c r="AC309" s="212"/>
      <c r="AD309" s="212"/>
      <c r="AE309" s="212" t="s">
        <v>126</v>
      </c>
      <c r="AF309" s="212">
        <v>0</v>
      </c>
      <c r="AG309" s="212"/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>
      <c r="A310" s="213"/>
      <c r="B310" s="219"/>
      <c r="C310" s="268" t="s">
        <v>363</v>
      </c>
      <c r="D310" s="225"/>
      <c r="E310" s="231">
        <v>53.8551</v>
      </c>
      <c r="F310" s="234"/>
      <c r="G310" s="234"/>
      <c r="H310" s="234"/>
      <c r="I310" s="234"/>
      <c r="J310" s="234"/>
      <c r="K310" s="234"/>
      <c r="L310" s="234"/>
      <c r="M310" s="234"/>
      <c r="N310" s="222"/>
      <c r="O310" s="222"/>
      <c r="P310" s="222"/>
      <c r="Q310" s="222"/>
      <c r="R310" s="222"/>
      <c r="S310" s="222"/>
      <c r="T310" s="223"/>
      <c r="U310" s="222"/>
      <c r="V310" s="212"/>
      <c r="W310" s="212"/>
      <c r="X310" s="212"/>
      <c r="Y310" s="212"/>
      <c r="Z310" s="212"/>
      <c r="AA310" s="212"/>
      <c r="AB310" s="212"/>
      <c r="AC310" s="212"/>
      <c r="AD310" s="212"/>
      <c r="AE310" s="212" t="s">
        <v>126</v>
      </c>
      <c r="AF310" s="212">
        <v>0</v>
      </c>
      <c r="AG310" s="212"/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>
      <c r="A311" s="213">
        <v>49</v>
      </c>
      <c r="B311" s="219" t="s">
        <v>364</v>
      </c>
      <c r="C311" s="265" t="s">
        <v>365</v>
      </c>
      <c r="D311" s="221" t="s">
        <v>123</v>
      </c>
      <c r="E311" s="229">
        <v>227.584</v>
      </c>
      <c r="F311" s="233"/>
      <c r="G311" s="234">
        <f>ROUND(E311*F311,2)</f>
        <v>0</v>
      </c>
      <c r="H311" s="233"/>
      <c r="I311" s="234">
        <f>ROUND(E311*H311,2)</f>
        <v>0</v>
      </c>
      <c r="J311" s="233"/>
      <c r="K311" s="234">
        <f>ROUND(E311*J311,2)</f>
        <v>0</v>
      </c>
      <c r="L311" s="234">
        <v>21</v>
      </c>
      <c r="M311" s="234">
        <f>G311*(1+L311/100)</f>
        <v>0</v>
      </c>
      <c r="N311" s="222">
        <v>6.0999999999999997E-4</v>
      </c>
      <c r="O311" s="222">
        <f>ROUND(E311*N311,5)</f>
        <v>0.13883000000000001</v>
      </c>
      <c r="P311" s="222">
        <v>0</v>
      </c>
      <c r="Q311" s="222">
        <f>ROUND(E311*P311,5)</f>
        <v>0</v>
      </c>
      <c r="R311" s="222"/>
      <c r="S311" s="222"/>
      <c r="T311" s="223">
        <v>0.372</v>
      </c>
      <c r="U311" s="222">
        <f>ROUND(E311*T311,2)</f>
        <v>84.66</v>
      </c>
      <c r="V311" s="212"/>
      <c r="W311" s="212"/>
      <c r="X311" s="212"/>
      <c r="Y311" s="212"/>
      <c r="Z311" s="212"/>
      <c r="AA311" s="212"/>
      <c r="AB311" s="212"/>
      <c r="AC311" s="212"/>
      <c r="AD311" s="212"/>
      <c r="AE311" s="212" t="s">
        <v>134</v>
      </c>
      <c r="AF311" s="212"/>
      <c r="AG311" s="212"/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>
      <c r="A312" s="213"/>
      <c r="B312" s="219"/>
      <c r="C312" s="266" t="s">
        <v>125</v>
      </c>
      <c r="D312" s="224"/>
      <c r="E312" s="230"/>
      <c r="F312" s="234"/>
      <c r="G312" s="234"/>
      <c r="H312" s="234"/>
      <c r="I312" s="234"/>
      <c r="J312" s="234"/>
      <c r="K312" s="234"/>
      <c r="L312" s="234"/>
      <c r="M312" s="234"/>
      <c r="N312" s="222"/>
      <c r="O312" s="222"/>
      <c r="P312" s="222"/>
      <c r="Q312" s="222"/>
      <c r="R312" s="222"/>
      <c r="S312" s="222"/>
      <c r="T312" s="223"/>
      <c r="U312" s="222"/>
      <c r="V312" s="212"/>
      <c r="W312" s="212"/>
      <c r="X312" s="212"/>
      <c r="Y312" s="212"/>
      <c r="Z312" s="212"/>
      <c r="AA312" s="212"/>
      <c r="AB312" s="212"/>
      <c r="AC312" s="212"/>
      <c r="AD312" s="212"/>
      <c r="AE312" s="212" t="s">
        <v>126</v>
      </c>
      <c r="AF312" s="212">
        <v>2</v>
      </c>
      <c r="AG312" s="212"/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>
      <c r="A313" s="213"/>
      <c r="B313" s="219"/>
      <c r="C313" s="267" t="s">
        <v>366</v>
      </c>
      <c r="D313" s="224"/>
      <c r="E313" s="230"/>
      <c r="F313" s="234"/>
      <c r="G313" s="234"/>
      <c r="H313" s="234"/>
      <c r="I313" s="234"/>
      <c r="J313" s="234"/>
      <c r="K313" s="234"/>
      <c r="L313" s="234"/>
      <c r="M313" s="234"/>
      <c r="N313" s="222"/>
      <c r="O313" s="222"/>
      <c r="P313" s="222"/>
      <c r="Q313" s="222"/>
      <c r="R313" s="222"/>
      <c r="S313" s="222"/>
      <c r="T313" s="223"/>
      <c r="U313" s="222"/>
      <c r="V313" s="212"/>
      <c r="W313" s="212"/>
      <c r="X313" s="212"/>
      <c r="Y313" s="212"/>
      <c r="Z313" s="212"/>
      <c r="AA313" s="212"/>
      <c r="AB313" s="212"/>
      <c r="AC313" s="212"/>
      <c r="AD313" s="212"/>
      <c r="AE313" s="212" t="s">
        <v>126</v>
      </c>
      <c r="AF313" s="212">
        <v>2</v>
      </c>
      <c r="AG313" s="212"/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ht="33.75" outlineLevel="1">
      <c r="A314" s="213"/>
      <c r="B314" s="219"/>
      <c r="C314" s="267" t="s">
        <v>356</v>
      </c>
      <c r="D314" s="224"/>
      <c r="E314" s="230">
        <v>227.584</v>
      </c>
      <c r="F314" s="234"/>
      <c r="G314" s="234"/>
      <c r="H314" s="234"/>
      <c r="I314" s="234"/>
      <c r="J314" s="234"/>
      <c r="K314" s="234"/>
      <c r="L314" s="234"/>
      <c r="M314" s="234"/>
      <c r="N314" s="222"/>
      <c r="O314" s="222"/>
      <c r="P314" s="222"/>
      <c r="Q314" s="222"/>
      <c r="R314" s="222"/>
      <c r="S314" s="222"/>
      <c r="T314" s="223"/>
      <c r="U314" s="222"/>
      <c r="V314" s="212"/>
      <c r="W314" s="212"/>
      <c r="X314" s="212"/>
      <c r="Y314" s="212"/>
      <c r="Z314" s="212"/>
      <c r="AA314" s="212"/>
      <c r="AB314" s="212"/>
      <c r="AC314" s="212"/>
      <c r="AD314" s="212"/>
      <c r="AE314" s="212" t="s">
        <v>126</v>
      </c>
      <c r="AF314" s="212">
        <v>2</v>
      </c>
      <c r="AG314" s="212"/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>
      <c r="A315" s="213"/>
      <c r="B315" s="219"/>
      <c r="C315" s="266" t="s">
        <v>129</v>
      </c>
      <c r="D315" s="224"/>
      <c r="E315" s="230"/>
      <c r="F315" s="234"/>
      <c r="G315" s="234"/>
      <c r="H315" s="234"/>
      <c r="I315" s="234"/>
      <c r="J315" s="234"/>
      <c r="K315" s="234"/>
      <c r="L315" s="234"/>
      <c r="M315" s="234"/>
      <c r="N315" s="222"/>
      <c r="O315" s="222"/>
      <c r="P315" s="222"/>
      <c r="Q315" s="222"/>
      <c r="R315" s="222"/>
      <c r="S315" s="222"/>
      <c r="T315" s="223"/>
      <c r="U315" s="222"/>
      <c r="V315" s="212"/>
      <c r="W315" s="212"/>
      <c r="X315" s="212"/>
      <c r="Y315" s="212"/>
      <c r="Z315" s="212"/>
      <c r="AA315" s="212"/>
      <c r="AB315" s="212"/>
      <c r="AC315" s="212"/>
      <c r="AD315" s="212"/>
      <c r="AE315" s="212" t="s">
        <v>126</v>
      </c>
      <c r="AF315" s="212">
        <v>0</v>
      </c>
      <c r="AG315" s="212"/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>
      <c r="A316" s="213"/>
      <c r="B316" s="219"/>
      <c r="C316" s="268" t="s">
        <v>357</v>
      </c>
      <c r="D316" s="225"/>
      <c r="E316" s="231">
        <v>227.584</v>
      </c>
      <c r="F316" s="234"/>
      <c r="G316" s="234"/>
      <c r="H316" s="234"/>
      <c r="I316" s="234"/>
      <c r="J316" s="234"/>
      <c r="K316" s="234"/>
      <c r="L316" s="234"/>
      <c r="M316" s="234"/>
      <c r="N316" s="222"/>
      <c r="O316" s="222"/>
      <c r="P316" s="222"/>
      <c r="Q316" s="222"/>
      <c r="R316" s="222"/>
      <c r="S316" s="222"/>
      <c r="T316" s="223"/>
      <c r="U316" s="222"/>
      <c r="V316" s="212"/>
      <c r="W316" s="212"/>
      <c r="X316" s="212"/>
      <c r="Y316" s="212"/>
      <c r="Z316" s="212"/>
      <c r="AA316" s="212"/>
      <c r="AB316" s="212"/>
      <c r="AC316" s="212"/>
      <c r="AD316" s="212"/>
      <c r="AE316" s="212" t="s">
        <v>126</v>
      </c>
      <c r="AF316" s="212">
        <v>0</v>
      </c>
      <c r="AG316" s="212"/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>
      <c r="A317" s="214" t="s">
        <v>119</v>
      </c>
      <c r="B317" s="220" t="s">
        <v>92</v>
      </c>
      <c r="C317" s="269" t="s">
        <v>26</v>
      </c>
      <c r="D317" s="226"/>
      <c r="E317" s="232"/>
      <c r="F317" s="235"/>
      <c r="G317" s="235">
        <f>SUMIF(AE318:AE325,"&lt;&gt;NOR",G318:G325)</f>
        <v>0</v>
      </c>
      <c r="H317" s="235"/>
      <c r="I317" s="235">
        <f>SUM(I318:I325)</f>
        <v>0</v>
      </c>
      <c r="J317" s="235"/>
      <c r="K317" s="235">
        <f>SUM(K318:K325)</f>
        <v>0</v>
      </c>
      <c r="L317" s="235"/>
      <c r="M317" s="235">
        <f>SUM(M318:M325)</f>
        <v>0</v>
      </c>
      <c r="N317" s="227"/>
      <c r="O317" s="227">
        <f>SUM(O318:O325)</f>
        <v>0</v>
      </c>
      <c r="P317" s="227"/>
      <c r="Q317" s="227">
        <f>SUM(Q318:Q325)</f>
        <v>0</v>
      </c>
      <c r="R317" s="227"/>
      <c r="S317" s="227"/>
      <c r="T317" s="228"/>
      <c r="U317" s="227">
        <f>SUM(U318:U325)</f>
        <v>0</v>
      </c>
      <c r="AE317" t="s">
        <v>120</v>
      </c>
    </row>
    <row r="318" spans="1:60" outlineLevel="1">
      <c r="A318" s="213">
        <v>50</v>
      </c>
      <c r="B318" s="219" t="s">
        <v>367</v>
      </c>
      <c r="C318" s="265" t="s">
        <v>368</v>
      </c>
      <c r="D318" s="221" t="s">
        <v>369</v>
      </c>
      <c r="E318" s="229">
        <v>1</v>
      </c>
      <c r="F318" s="233"/>
      <c r="G318" s="234">
        <f>ROUND(E318*F318,2)</f>
        <v>0</v>
      </c>
      <c r="H318" s="233"/>
      <c r="I318" s="234">
        <f>ROUND(E318*H318,2)</f>
        <v>0</v>
      </c>
      <c r="J318" s="233"/>
      <c r="K318" s="234">
        <f>ROUND(E318*J318,2)</f>
        <v>0</v>
      </c>
      <c r="L318" s="234">
        <v>21</v>
      </c>
      <c r="M318" s="234">
        <f>G318*(1+L318/100)</f>
        <v>0</v>
      </c>
      <c r="N318" s="222">
        <v>0</v>
      </c>
      <c r="O318" s="222">
        <f>ROUND(E318*N318,5)</f>
        <v>0</v>
      </c>
      <c r="P318" s="222">
        <v>0</v>
      </c>
      <c r="Q318" s="222">
        <f>ROUND(E318*P318,5)</f>
        <v>0</v>
      </c>
      <c r="R318" s="222"/>
      <c r="S318" s="222"/>
      <c r="T318" s="223">
        <v>0</v>
      </c>
      <c r="U318" s="222">
        <f>ROUND(E318*T318,2)</f>
        <v>0</v>
      </c>
      <c r="V318" s="212"/>
      <c r="W318" s="212"/>
      <c r="X318" s="212"/>
      <c r="Y318" s="212"/>
      <c r="Z318" s="212"/>
      <c r="AA318" s="212"/>
      <c r="AB318" s="212"/>
      <c r="AC318" s="212"/>
      <c r="AD318" s="212"/>
      <c r="AE318" s="212" t="s">
        <v>134</v>
      </c>
      <c r="AF318" s="212"/>
      <c r="AG318" s="212"/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>
      <c r="A319" s="213"/>
      <c r="B319" s="219"/>
      <c r="C319" s="268" t="s">
        <v>62</v>
      </c>
      <c r="D319" s="225"/>
      <c r="E319" s="231">
        <v>1</v>
      </c>
      <c r="F319" s="234"/>
      <c r="G319" s="234"/>
      <c r="H319" s="234"/>
      <c r="I319" s="234"/>
      <c r="J319" s="234"/>
      <c r="K319" s="234"/>
      <c r="L319" s="234"/>
      <c r="M319" s="234"/>
      <c r="N319" s="222"/>
      <c r="O319" s="222"/>
      <c r="P319" s="222"/>
      <c r="Q319" s="222"/>
      <c r="R319" s="222"/>
      <c r="S319" s="222"/>
      <c r="T319" s="223"/>
      <c r="U319" s="222"/>
      <c r="V319" s="212"/>
      <c r="W319" s="212"/>
      <c r="X319" s="212"/>
      <c r="Y319" s="212"/>
      <c r="Z319" s="212"/>
      <c r="AA319" s="212"/>
      <c r="AB319" s="212"/>
      <c r="AC319" s="212"/>
      <c r="AD319" s="212"/>
      <c r="AE319" s="212" t="s">
        <v>126</v>
      </c>
      <c r="AF319" s="212">
        <v>0</v>
      </c>
      <c r="AG319" s="212"/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>
      <c r="A320" s="213">
        <v>51</v>
      </c>
      <c r="B320" s="219" t="s">
        <v>370</v>
      </c>
      <c r="C320" s="265" t="s">
        <v>371</v>
      </c>
      <c r="D320" s="221" t="s">
        <v>369</v>
      </c>
      <c r="E320" s="229">
        <v>1</v>
      </c>
      <c r="F320" s="233"/>
      <c r="G320" s="234">
        <f>ROUND(E320*F320,2)</f>
        <v>0</v>
      </c>
      <c r="H320" s="233"/>
      <c r="I320" s="234">
        <f>ROUND(E320*H320,2)</f>
        <v>0</v>
      </c>
      <c r="J320" s="233"/>
      <c r="K320" s="234">
        <f>ROUND(E320*J320,2)</f>
        <v>0</v>
      </c>
      <c r="L320" s="234">
        <v>21</v>
      </c>
      <c r="M320" s="234">
        <f>G320*(1+L320/100)</f>
        <v>0</v>
      </c>
      <c r="N320" s="222">
        <v>0</v>
      </c>
      <c r="O320" s="222">
        <f>ROUND(E320*N320,5)</f>
        <v>0</v>
      </c>
      <c r="P320" s="222">
        <v>0</v>
      </c>
      <c r="Q320" s="222">
        <f>ROUND(E320*P320,5)</f>
        <v>0</v>
      </c>
      <c r="R320" s="222"/>
      <c r="S320" s="222"/>
      <c r="T320" s="223">
        <v>0</v>
      </c>
      <c r="U320" s="222">
        <f>ROUND(E320*T320,2)</f>
        <v>0</v>
      </c>
      <c r="V320" s="212"/>
      <c r="W320" s="212"/>
      <c r="X320" s="212"/>
      <c r="Y320" s="212"/>
      <c r="Z320" s="212"/>
      <c r="AA320" s="212"/>
      <c r="AB320" s="212"/>
      <c r="AC320" s="212"/>
      <c r="AD320" s="212"/>
      <c r="AE320" s="212" t="s">
        <v>134</v>
      </c>
      <c r="AF320" s="212"/>
      <c r="AG320" s="212"/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>
      <c r="A321" s="213"/>
      <c r="B321" s="219"/>
      <c r="C321" s="268" t="s">
        <v>62</v>
      </c>
      <c r="D321" s="225"/>
      <c r="E321" s="231">
        <v>1</v>
      </c>
      <c r="F321" s="234"/>
      <c r="G321" s="234"/>
      <c r="H321" s="234"/>
      <c r="I321" s="234"/>
      <c r="J321" s="234"/>
      <c r="K321" s="234"/>
      <c r="L321" s="234"/>
      <c r="M321" s="234"/>
      <c r="N321" s="222"/>
      <c r="O321" s="222"/>
      <c r="P321" s="222"/>
      <c r="Q321" s="222"/>
      <c r="R321" s="222"/>
      <c r="S321" s="222"/>
      <c r="T321" s="223"/>
      <c r="U321" s="222"/>
      <c r="V321" s="212"/>
      <c r="W321" s="212"/>
      <c r="X321" s="212"/>
      <c r="Y321" s="212"/>
      <c r="Z321" s="212"/>
      <c r="AA321" s="212"/>
      <c r="AB321" s="212"/>
      <c r="AC321" s="212"/>
      <c r="AD321" s="212"/>
      <c r="AE321" s="212" t="s">
        <v>126</v>
      </c>
      <c r="AF321" s="212">
        <v>0</v>
      </c>
      <c r="AG321" s="212"/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>
      <c r="A322" s="213">
        <v>52</v>
      </c>
      <c r="B322" s="219" t="s">
        <v>372</v>
      </c>
      <c r="C322" s="265" t="s">
        <v>373</v>
      </c>
      <c r="D322" s="221" t="s">
        <v>369</v>
      </c>
      <c r="E322" s="229">
        <v>1</v>
      </c>
      <c r="F322" s="233"/>
      <c r="G322" s="234">
        <f>ROUND(E322*F322,2)</f>
        <v>0</v>
      </c>
      <c r="H322" s="233"/>
      <c r="I322" s="234">
        <f>ROUND(E322*H322,2)</f>
        <v>0</v>
      </c>
      <c r="J322" s="233"/>
      <c r="K322" s="234">
        <f>ROUND(E322*J322,2)</f>
        <v>0</v>
      </c>
      <c r="L322" s="234">
        <v>21</v>
      </c>
      <c r="M322" s="234">
        <f>G322*(1+L322/100)</f>
        <v>0</v>
      </c>
      <c r="N322" s="222">
        <v>0</v>
      </c>
      <c r="O322" s="222">
        <f>ROUND(E322*N322,5)</f>
        <v>0</v>
      </c>
      <c r="P322" s="222">
        <v>0</v>
      </c>
      <c r="Q322" s="222">
        <f>ROUND(E322*P322,5)</f>
        <v>0</v>
      </c>
      <c r="R322" s="222"/>
      <c r="S322" s="222"/>
      <c r="T322" s="223">
        <v>0</v>
      </c>
      <c r="U322" s="222">
        <f>ROUND(E322*T322,2)</f>
        <v>0</v>
      </c>
      <c r="V322" s="212"/>
      <c r="W322" s="212"/>
      <c r="X322" s="212"/>
      <c r="Y322" s="212"/>
      <c r="Z322" s="212"/>
      <c r="AA322" s="212"/>
      <c r="AB322" s="212"/>
      <c r="AC322" s="212"/>
      <c r="AD322" s="212"/>
      <c r="AE322" s="212" t="s">
        <v>134</v>
      </c>
      <c r="AF322" s="212"/>
      <c r="AG322" s="212"/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>
      <c r="A323" s="213"/>
      <c r="B323" s="219"/>
      <c r="C323" s="268" t="s">
        <v>62</v>
      </c>
      <c r="D323" s="225"/>
      <c r="E323" s="231">
        <v>1</v>
      </c>
      <c r="F323" s="234"/>
      <c r="G323" s="234"/>
      <c r="H323" s="234"/>
      <c r="I323" s="234"/>
      <c r="J323" s="234"/>
      <c r="K323" s="234"/>
      <c r="L323" s="234"/>
      <c r="M323" s="234"/>
      <c r="N323" s="222"/>
      <c r="O323" s="222"/>
      <c r="P323" s="222"/>
      <c r="Q323" s="222"/>
      <c r="R323" s="222"/>
      <c r="S323" s="222"/>
      <c r="T323" s="223"/>
      <c r="U323" s="222"/>
      <c r="V323" s="212"/>
      <c r="W323" s="212"/>
      <c r="X323" s="212"/>
      <c r="Y323" s="212"/>
      <c r="Z323" s="212"/>
      <c r="AA323" s="212"/>
      <c r="AB323" s="212"/>
      <c r="AC323" s="212"/>
      <c r="AD323" s="212"/>
      <c r="AE323" s="212" t="s">
        <v>126</v>
      </c>
      <c r="AF323" s="212">
        <v>0</v>
      </c>
      <c r="AG323" s="212"/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>
      <c r="A324" s="213">
        <v>53</v>
      </c>
      <c r="B324" s="219" t="s">
        <v>374</v>
      </c>
      <c r="C324" s="265" t="s">
        <v>375</v>
      </c>
      <c r="D324" s="221" t="s">
        <v>369</v>
      </c>
      <c r="E324" s="229">
        <v>1</v>
      </c>
      <c r="F324" s="233"/>
      <c r="G324" s="234">
        <f>ROUND(E324*F324,2)</f>
        <v>0</v>
      </c>
      <c r="H324" s="233"/>
      <c r="I324" s="234">
        <f>ROUND(E324*H324,2)</f>
        <v>0</v>
      </c>
      <c r="J324" s="233"/>
      <c r="K324" s="234">
        <f>ROUND(E324*J324,2)</f>
        <v>0</v>
      </c>
      <c r="L324" s="234">
        <v>21</v>
      </c>
      <c r="M324" s="234">
        <f>G324*(1+L324/100)</f>
        <v>0</v>
      </c>
      <c r="N324" s="222">
        <v>0</v>
      </c>
      <c r="O324" s="222">
        <f>ROUND(E324*N324,5)</f>
        <v>0</v>
      </c>
      <c r="P324" s="222">
        <v>0</v>
      </c>
      <c r="Q324" s="222">
        <f>ROUND(E324*P324,5)</f>
        <v>0</v>
      </c>
      <c r="R324" s="222"/>
      <c r="S324" s="222"/>
      <c r="T324" s="223">
        <v>0</v>
      </c>
      <c r="U324" s="222">
        <f>ROUND(E324*T324,2)</f>
        <v>0</v>
      </c>
      <c r="V324" s="212"/>
      <c r="W324" s="212"/>
      <c r="X324" s="212"/>
      <c r="Y324" s="212"/>
      <c r="Z324" s="212"/>
      <c r="AA324" s="212"/>
      <c r="AB324" s="212"/>
      <c r="AC324" s="212"/>
      <c r="AD324" s="212"/>
      <c r="AE324" s="212" t="s">
        <v>134</v>
      </c>
      <c r="AF324" s="212"/>
      <c r="AG324" s="212"/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>
      <c r="A325" s="244"/>
      <c r="B325" s="245"/>
      <c r="C325" s="270" t="s">
        <v>62</v>
      </c>
      <c r="D325" s="246"/>
      <c r="E325" s="247">
        <v>1</v>
      </c>
      <c r="F325" s="248"/>
      <c r="G325" s="248"/>
      <c r="H325" s="248"/>
      <c r="I325" s="248"/>
      <c r="J325" s="248"/>
      <c r="K325" s="248"/>
      <c r="L325" s="248"/>
      <c r="M325" s="248"/>
      <c r="N325" s="249"/>
      <c r="O325" s="249"/>
      <c r="P325" s="249"/>
      <c r="Q325" s="249"/>
      <c r="R325" s="249"/>
      <c r="S325" s="249"/>
      <c r="T325" s="250"/>
      <c r="U325" s="249"/>
      <c r="V325" s="212"/>
      <c r="W325" s="212"/>
      <c r="X325" s="212"/>
      <c r="Y325" s="212"/>
      <c r="Z325" s="212"/>
      <c r="AA325" s="212"/>
      <c r="AB325" s="212"/>
      <c r="AC325" s="212"/>
      <c r="AD325" s="212"/>
      <c r="AE325" s="212" t="s">
        <v>126</v>
      </c>
      <c r="AF325" s="212">
        <v>0</v>
      </c>
      <c r="AG325" s="212"/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>
      <c r="A326" s="6"/>
      <c r="B326" s="7" t="s">
        <v>376</v>
      </c>
      <c r="C326" s="271" t="s">
        <v>376</v>
      </c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AC326">
        <v>15</v>
      </c>
      <c r="AD326">
        <v>21</v>
      </c>
    </row>
    <row r="327" spans="1:60">
      <c r="A327" s="251"/>
      <c r="B327" s="252">
        <v>26</v>
      </c>
      <c r="C327" s="272" t="s">
        <v>376</v>
      </c>
      <c r="D327" s="253"/>
      <c r="E327" s="253"/>
      <c r="F327" s="253"/>
      <c r="G327" s="264">
        <f>G8+G51+G70+G101+G127+G156+G163+G170+G191+G198+G242+G248+G257+G266+G297+G317</f>
        <v>0</v>
      </c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AC327">
        <f>SUMIF(L7:L325,AC326,G7:G325)</f>
        <v>0</v>
      </c>
      <c r="AD327">
        <f>SUMIF(L7:L325,AD326,G7:G325)</f>
        <v>0</v>
      </c>
      <c r="AE327" t="s">
        <v>377</v>
      </c>
    </row>
    <row r="328" spans="1:60">
      <c r="A328" s="6"/>
      <c r="B328" s="7" t="s">
        <v>376</v>
      </c>
      <c r="C328" s="271" t="s">
        <v>376</v>
      </c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</row>
    <row r="329" spans="1:60">
      <c r="A329" s="6"/>
      <c r="B329" s="7" t="s">
        <v>376</v>
      </c>
      <c r="C329" s="271" t="s">
        <v>376</v>
      </c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</row>
    <row r="330" spans="1:60">
      <c r="A330" s="254">
        <v>33</v>
      </c>
      <c r="B330" s="254"/>
      <c r="C330" s="273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</row>
    <row r="331" spans="1:60">
      <c r="A331" s="255"/>
      <c r="B331" s="256"/>
      <c r="C331" s="274"/>
      <c r="D331" s="256"/>
      <c r="E331" s="256"/>
      <c r="F331" s="256"/>
      <c r="G331" s="257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AE331" t="s">
        <v>378</v>
      </c>
    </row>
    <row r="332" spans="1:60">
      <c r="A332" s="258"/>
      <c r="B332" s="259"/>
      <c r="C332" s="275"/>
      <c r="D332" s="259"/>
      <c r="E332" s="259"/>
      <c r="F332" s="259"/>
      <c r="G332" s="260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</row>
    <row r="333" spans="1:60">
      <c r="A333" s="258"/>
      <c r="B333" s="259"/>
      <c r="C333" s="275"/>
      <c r="D333" s="259"/>
      <c r="E333" s="259"/>
      <c r="F333" s="259"/>
      <c r="G333" s="260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</row>
    <row r="334" spans="1:60">
      <c r="A334" s="258"/>
      <c r="B334" s="259"/>
      <c r="C334" s="275"/>
      <c r="D334" s="259"/>
      <c r="E334" s="259"/>
      <c r="F334" s="259"/>
      <c r="G334" s="260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</row>
    <row r="335" spans="1:60">
      <c r="A335" s="261"/>
      <c r="B335" s="262"/>
      <c r="C335" s="276"/>
      <c r="D335" s="262"/>
      <c r="E335" s="262"/>
      <c r="F335" s="262"/>
      <c r="G335" s="263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</row>
    <row r="336" spans="1:60">
      <c r="A336" s="6"/>
      <c r="B336" s="7" t="s">
        <v>376</v>
      </c>
      <c r="C336" s="271" t="s">
        <v>376</v>
      </c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</row>
    <row r="337" spans="3:31">
      <c r="C337" s="277"/>
      <c r="AE337" t="s">
        <v>379</v>
      </c>
    </row>
  </sheetData>
  <mergeCells count="6">
    <mergeCell ref="A1:G1"/>
    <mergeCell ref="C2:G2"/>
    <mergeCell ref="C3:G3"/>
    <mergeCell ref="C4:G4"/>
    <mergeCell ref="A330:C330"/>
    <mergeCell ref="A331:G335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Ucetni</cp:lastModifiedBy>
  <cp:lastPrinted>2014-02-28T09:52:57Z</cp:lastPrinted>
  <dcterms:created xsi:type="dcterms:W3CDTF">2009-04-08T07:15:50Z</dcterms:created>
  <dcterms:modified xsi:type="dcterms:W3CDTF">2018-07-24T07:43:01Z</dcterms:modified>
</cp:coreProperties>
</file>