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Pol'!$A$1:$U$160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G150" i="12"/>
  <c r="AC150" i="12"/>
  <c r="AD150" i="12"/>
  <c r="G8" i="12"/>
  <c r="O8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2" i="12"/>
  <c r="M12" i="12" s="1"/>
  <c r="I12" i="12"/>
  <c r="I11" i="12" s="1"/>
  <c r="K12" i="12"/>
  <c r="K11" i="12" s="1"/>
  <c r="O12" i="12"/>
  <c r="Q12" i="12"/>
  <c r="Q11" i="12" s="1"/>
  <c r="U12" i="12"/>
  <c r="U11" i="12" s="1"/>
  <c r="G14" i="12"/>
  <c r="I14" i="12"/>
  <c r="K14" i="12"/>
  <c r="M14" i="12"/>
  <c r="O14" i="12"/>
  <c r="Q14" i="12"/>
  <c r="U14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O11" i="12" s="1"/>
  <c r="Q18" i="12"/>
  <c r="U18" i="12"/>
  <c r="G20" i="12"/>
  <c r="M20" i="12" s="1"/>
  <c r="I20" i="12"/>
  <c r="K20" i="12"/>
  <c r="O20" i="12"/>
  <c r="Q20" i="12"/>
  <c r="U20" i="12"/>
  <c r="G22" i="12"/>
  <c r="I22" i="12"/>
  <c r="K22" i="12"/>
  <c r="M22" i="12"/>
  <c r="O22" i="12"/>
  <c r="Q22" i="12"/>
  <c r="U22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I39" i="12"/>
  <c r="K39" i="12"/>
  <c r="M39" i="12"/>
  <c r="O39" i="12"/>
  <c r="Q39" i="12"/>
  <c r="U39" i="12"/>
  <c r="G41" i="12"/>
  <c r="M41" i="12" s="1"/>
  <c r="I41" i="12"/>
  <c r="K41" i="12"/>
  <c r="O41" i="12"/>
  <c r="Q41" i="12"/>
  <c r="U41" i="12"/>
  <c r="G43" i="12"/>
  <c r="I43" i="12"/>
  <c r="K43" i="12"/>
  <c r="K42" i="12" s="1"/>
  <c r="M43" i="12"/>
  <c r="O43" i="12"/>
  <c r="Q43" i="12"/>
  <c r="U43" i="12"/>
  <c r="U42" i="12" s="1"/>
  <c r="G45" i="12"/>
  <c r="I45" i="12"/>
  <c r="K45" i="12"/>
  <c r="M45" i="12"/>
  <c r="O45" i="12"/>
  <c r="Q45" i="12"/>
  <c r="U45" i="12"/>
  <c r="G47" i="12"/>
  <c r="G42" i="12" s="1"/>
  <c r="I47" i="12"/>
  <c r="K47" i="12"/>
  <c r="O47" i="12"/>
  <c r="O42" i="12" s="1"/>
  <c r="Q47" i="12"/>
  <c r="U47" i="12"/>
  <c r="G49" i="12"/>
  <c r="M49" i="12" s="1"/>
  <c r="I49" i="12"/>
  <c r="I42" i="12" s="1"/>
  <c r="K49" i="12"/>
  <c r="O49" i="12"/>
  <c r="Q49" i="12"/>
  <c r="Q42" i="12" s="1"/>
  <c r="U49" i="12"/>
  <c r="G51" i="12"/>
  <c r="I51" i="12"/>
  <c r="K51" i="12"/>
  <c r="M51" i="12"/>
  <c r="O51" i="12"/>
  <c r="Q51" i="12"/>
  <c r="U51" i="12"/>
  <c r="G53" i="12"/>
  <c r="I53" i="12"/>
  <c r="K53" i="12"/>
  <c r="M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I59" i="12"/>
  <c r="K59" i="12"/>
  <c r="M59" i="12"/>
  <c r="O59" i="12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I64" i="12"/>
  <c r="K64" i="12"/>
  <c r="M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I72" i="12"/>
  <c r="K72" i="12"/>
  <c r="M72" i="12"/>
  <c r="O72" i="12"/>
  <c r="Q72" i="12"/>
  <c r="U72" i="12"/>
  <c r="G75" i="12"/>
  <c r="M75" i="12" s="1"/>
  <c r="I75" i="12"/>
  <c r="K75" i="12"/>
  <c r="O75" i="12"/>
  <c r="Q75" i="12"/>
  <c r="U75" i="12"/>
  <c r="G77" i="12"/>
  <c r="I77" i="12"/>
  <c r="K77" i="12"/>
  <c r="K76" i="12" s="1"/>
  <c r="M77" i="12"/>
  <c r="O77" i="12"/>
  <c r="Q77" i="12"/>
  <c r="U77" i="12"/>
  <c r="U76" i="12" s="1"/>
  <c r="G78" i="12"/>
  <c r="I78" i="12"/>
  <c r="K78" i="12"/>
  <c r="M78" i="12"/>
  <c r="O78" i="12"/>
  <c r="Q78" i="12"/>
  <c r="U78" i="12"/>
  <c r="G79" i="12"/>
  <c r="G76" i="12" s="1"/>
  <c r="I79" i="12"/>
  <c r="K79" i="12"/>
  <c r="O79" i="12"/>
  <c r="O76" i="12" s="1"/>
  <c r="Q79" i="12"/>
  <c r="U79" i="12"/>
  <c r="G80" i="12"/>
  <c r="M80" i="12" s="1"/>
  <c r="I80" i="12"/>
  <c r="I76" i="12" s="1"/>
  <c r="K80" i="12"/>
  <c r="O80" i="12"/>
  <c r="Q80" i="12"/>
  <c r="Q76" i="12" s="1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I90" i="12"/>
  <c r="K90" i="12"/>
  <c r="M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I98" i="12"/>
  <c r="K98" i="12"/>
  <c r="M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I101" i="12"/>
  <c r="K101" i="12"/>
  <c r="M101" i="12"/>
  <c r="O101" i="12"/>
  <c r="Q101" i="12"/>
  <c r="U101" i="12"/>
  <c r="G103" i="12"/>
  <c r="M103" i="12" s="1"/>
  <c r="M102" i="12" s="1"/>
  <c r="I103" i="12"/>
  <c r="I102" i="12" s="1"/>
  <c r="K103" i="12"/>
  <c r="O103" i="12"/>
  <c r="O102" i="12" s="1"/>
  <c r="Q103" i="12"/>
  <c r="Q102" i="12" s="1"/>
  <c r="U103" i="12"/>
  <c r="G104" i="12"/>
  <c r="M104" i="12" s="1"/>
  <c r="I104" i="12"/>
  <c r="K104" i="12"/>
  <c r="K102" i="12" s="1"/>
  <c r="O104" i="12"/>
  <c r="Q104" i="12"/>
  <c r="U104" i="12"/>
  <c r="U102" i="12" s="1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O107" i="12"/>
  <c r="G108" i="12"/>
  <c r="M108" i="12" s="1"/>
  <c r="M107" i="12" s="1"/>
  <c r="I108" i="12"/>
  <c r="I107" i="12" s="1"/>
  <c r="K108" i="12"/>
  <c r="K107" i="12" s="1"/>
  <c r="O108" i="12"/>
  <c r="Q108" i="12"/>
  <c r="Q107" i="12" s="1"/>
  <c r="U108" i="12"/>
  <c r="U107" i="12" s="1"/>
  <c r="G109" i="12"/>
  <c r="I109" i="12"/>
  <c r="K109" i="12"/>
  <c r="M109" i="12"/>
  <c r="O109" i="12"/>
  <c r="Q109" i="12"/>
  <c r="U109" i="12"/>
  <c r="G110" i="12"/>
  <c r="I110" i="12"/>
  <c r="K110" i="12"/>
  <c r="M110" i="12"/>
  <c r="O110" i="12"/>
  <c r="Q110" i="12"/>
  <c r="U110" i="12"/>
  <c r="G112" i="12"/>
  <c r="M112" i="12" s="1"/>
  <c r="I112" i="12"/>
  <c r="I111" i="12" s="1"/>
  <c r="K112" i="12"/>
  <c r="K111" i="12" s="1"/>
  <c r="O112" i="12"/>
  <c r="Q112" i="12"/>
  <c r="Q111" i="12" s="1"/>
  <c r="U112" i="12"/>
  <c r="U111" i="12" s="1"/>
  <c r="G115" i="12"/>
  <c r="I115" i="12"/>
  <c r="K115" i="12"/>
  <c r="M115" i="12"/>
  <c r="O115" i="12"/>
  <c r="Q115" i="12"/>
  <c r="U115" i="12"/>
  <c r="G118" i="12"/>
  <c r="I118" i="12"/>
  <c r="K118" i="12"/>
  <c r="M118" i="12"/>
  <c r="O118" i="12"/>
  <c r="Q118" i="12"/>
  <c r="U118" i="12"/>
  <c r="G121" i="12"/>
  <c r="M121" i="12" s="1"/>
  <c r="I121" i="12"/>
  <c r="K121" i="12"/>
  <c r="O121" i="12"/>
  <c r="O111" i="12" s="1"/>
  <c r="Q121" i="12"/>
  <c r="U121" i="12"/>
  <c r="G123" i="12"/>
  <c r="M123" i="12" s="1"/>
  <c r="I123" i="12"/>
  <c r="K123" i="12"/>
  <c r="O123" i="12"/>
  <c r="Q123" i="12"/>
  <c r="U123" i="12"/>
  <c r="G125" i="12"/>
  <c r="I125" i="12"/>
  <c r="K125" i="12"/>
  <c r="M125" i="12"/>
  <c r="O125" i="12"/>
  <c r="Q125" i="12"/>
  <c r="U125" i="12"/>
  <c r="G127" i="12"/>
  <c r="I127" i="12"/>
  <c r="K127" i="12"/>
  <c r="M127" i="12"/>
  <c r="O127" i="12"/>
  <c r="Q127" i="12"/>
  <c r="U127" i="12"/>
  <c r="G129" i="12"/>
  <c r="M129" i="12" s="1"/>
  <c r="I129" i="12"/>
  <c r="K129" i="12"/>
  <c r="O129" i="12"/>
  <c r="Q129" i="12"/>
  <c r="U129" i="12"/>
  <c r="G131" i="12"/>
  <c r="M131" i="12" s="1"/>
  <c r="I131" i="12"/>
  <c r="K131" i="12"/>
  <c r="O131" i="12"/>
  <c r="Q131" i="12"/>
  <c r="U131" i="12"/>
  <c r="G133" i="12"/>
  <c r="G132" i="12" s="1"/>
  <c r="I133" i="12"/>
  <c r="K133" i="12"/>
  <c r="M133" i="12"/>
  <c r="O133" i="12"/>
  <c r="O132" i="12" s="1"/>
  <c r="Q133" i="12"/>
  <c r="U133" i="12"/>
  <c r="G134" i="12"/>
  <c r="M134" i="12" s="1"/>
  <c r="I134" i="12"/>
  <c r="I132" i="12" s="1"/>
  <c r="K134" i="12"/>
  <c r="O134" i="12"/>
  <c r="Q134" i="12"/>
  <c r="Q132" i="12" s="1"/>
  <c r="U134" i="12"/>
  <c r="G135" i="12"/>
  <c r="M135" i="12" s="1"/>
  <c r="I135" i="12"/>
  <c r="K135" i="12"/>
  <c r="O135" i="12"/>
  <c r="Q135" i="12"/>
  <c r="U135" i="12"/>
  <c r="G136" i="12"/>
  <c r="I136" i="12"/>
  <c r="K136" i="12"/>
  <c r="K132" i="12" s="1"/>
  <c r="M136" i="12"/>
  <c r="O136" i="12"/>
  <c r="Q136" i="12"/>
  <c r="U136" i="12"/>
  <c r="U132" i="12" s="1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K140" i="12"/>
  <c r="U140" i="12"/>
  <c r="G141" i="12"/>
  <c r="G140" i="12" s="1"/>
  <c r="I141" i="12"/>
  <c r="K141" i="12"/>
  <c r="M141" i="12"/>
  <c r="O141" i="12"/>
  <c r="O140" i="12" s="1"/>
  <c r="Q141" i="12"/>
  <c r="U141" i="12"/>
  <c r="G142" i="12"/>
  <c r="M142" i="12" s="1"/>
  <c r="I142" i="12"/>
  <c r="I140" i="12" s="1"/>
  <c r="K142" i="12"/>
  <c r="O142" i="12"/>
  <c r="Q142" i="12"/>
  <c r="Q140" i="12" s="1"/>
  <c r="U142" i="12"/>
  <c r="G143" i="12"/>
  <c r="M143" i="12" s="1"/>
  <c r="I143" i="12"/>
  <c r="K143" i="12"/>
  <c r="O143" i="12"/>
  <c r="Q143" i="12"/>
  <c r="U143" i="12"/>
  <c r="G145" i="12"/>
  <c r="G144" i="12" s="1"/>
  <c r="I145" i="12"/>
  <c r="K145" i="12"/>
  <c r="M145" i="12"/>
  <c r="O145" i="12"/>
  <c r="O144" i="12" s="1"/>
  <c r="Q145" i="12"/>
  <c r="U145" i="12"/>
  <c r="G146" i="12"/>
  <c r="M146" i="12" s="1"/>
  <c r="I146" i="12"/>
  <c r="I144" i="12" s="1"/>
  <c r="K146" i="12"/>
  <c r="O146" i="12"/>
  <c r="Q146" i="12"/>
  <c r="Q144" i="12" s="1"/>
  <c r="U146" i="12"/>
  <c r="G147" i="12"/>
  <c r="M147" i="12" s="1"/>
  <c r="I147" i="12"/>
  <c r="K147" i="12"/>
  <c r="O147" i="12"/>
  <c r="Q147" i="12"/>
  <c r="U147" i="12"/>
  <c r="G148" i="12"/>
  <c r="I148" i="12"/>
  <c r="K148" i="12"/>
  <c r="K144" i="12" s="1"/>
  <c r="M148" i="12"/>
  <c r="O148" i="12"/>
  <c r="Q148" i="12"/>
  <c r="U148" i="12"/>
  <c r="U144" i="12" s="1"/>
  <c r="I20" i="1"/>
  <c r="I19" i="1"/>
  <c r="I18" i="1"/>
  <c r="I17" i="1"/>
  <c r="I16" i="1"/>
  <c r="I57" i="1"/>
  <c r="G27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144" i="12"/>
  <c r="M11" i="12"/>
  <c r="M8" i="12"/>
  <c r="M140" i="12"/>
  <c r="M111" i="12"/>
  <c r="M76" i="12"/>
  <c r="M132" i="12"/>
  <c r="G102" i="12"/>
  <c r="G11" i="12"/>
  <c r="G111" i="12"/>
  <c r="M79" i="12"/>
  <c r="M47" i="12"/>
  <c r="M42" i="12" s="1"/>
  <c r="I21" i="1"/>
  <c r="H40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<sst xmlns="http://schemas.openxmlformats.org/spreadsheetml/2006/main" count="646" uniqueCount="338">
  <si>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</si>
  <si>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</si>
  <si>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</si>
  <si>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</si>
  <si>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</si>
  <si>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</si>
  <si>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</si>
  <si>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</si>
  <si>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</si>
  <si>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</si>
  <si>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</si>
  <si>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</si>
  <si>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</si>
  <si>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</si>
  <si>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</si>
  <si>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</si>
  <si>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</si>
  <si>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</si>
  <si>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</si>
  <si>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</si>
  <si>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</si>
  <si>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</si>
  <si>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</si>
  <si>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</si>
  <si>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</si>
  <si>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</si>
  <si>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</si>
  <si>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</si>
  <si>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</si>
  <si>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</si>
  <si>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</si>
  <si>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</si>
  <si>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</si>
  <si>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</si>
  <si>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</si>
  <si>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</si>
  <si>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</si>
  <si>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</si>
  <si>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</si>
  <si>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</si>
  <si>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</si>
  <si>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</si>
  <si>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</si>
  <si>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</si>
  <si>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</si>
  <si>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SO-03 - objekt bývalých jeslí, MŠ U Stadionu, Chrudim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</si>
  <si>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</si>
  <si>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</si>
  <si>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</si>
  <si>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</si>
  <si>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</si>
  <si>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</si>
  <si>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</si>
  <si>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</si>
  <si>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11</t>
  </si>
  <si>
    <t>Přípravné a přidružené práce</t>
  </si>
  <si>
    <t>721</t>
  </si>
  <si>
    <t>Vnitřní kanalizace</t>
  </si>
  <si>
    <t>722</t>
  </si>
  <si>
    <t>Vnitřní vodovod</t>
  </si>
  <si>
    <t>725</t>
  </si>
  <si>
    <t>Zařizovací předměty</t>
  </si>
  <si>
    <t>721 DMTŽ</t>
  </si>
  <si>
    <t>Vnitřní kanalizace - demontáže</t>
  </si>
  <si>
    <t>722 DMTŽ</t>
  </si>
  <si>
    <t>Vnitřní vodovod - demontáže</t>
  </si>
  <si>
    <t>722-1</t>
  </si>
  <si>
    <t>Izolace - ZTI</t>
  </si>
  <si>
    <t>725 DMTŽ</t>
  </si>
  <si>
    <t>Zařizovací předměty - demontáže</t>
  </si>
  <si>
    <t>97-KAN</t>
  </si>
  <si>
    <t>Prorážení otvorů - kanalizace</t>
  </si>
  <si>
    <t>97-VOD</t>
  </si>
  <si>
    <t>Prorážení otvorů -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</si>
  <si>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</si>
  <si>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</si>
  <si>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</si>
  <si>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</si>
  <si>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</si>
  <si>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</si>
  <si>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</si>
  <si>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</si>
  <si>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</si>
  <si>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</si>
  <si>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</si>
  <si>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</si>
  <si>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</si>
  <si>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</si>
  <si>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</si>
  <si>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</si>
  <si>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</si>
  <si>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</si>
  <si>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</si>
  <si>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</si>
  <si>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</si>
  <si>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</si>
  <si>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</si>
  <si>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</si>
  <si>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</si>
  <si>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</si>
  <si>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</si>
  <si>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</si>
  <si>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</si>
  <si>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11-01</t>
  </si>
  <si>
    <t>Sonda pro nalezení stávající kanalizace a vodovodu</t>
  </si>
  <si>
    <t>soub</t>
  </si>
  <si>
    <t>POL1_0</t>
  </si>
  <si>
    <t>721176224R00</t>
  </si>
  <si>
    <t>Potrubí KG svodné (ležaté) v zemi D 160 x 4,0 mm, odhad výměny stávající kanalizace</t>
  </si>
  <si>
    <t>m</t>
  </si>
  <si>
    <t>721176101R00</t>
  </si>
  <si>
    <t>Potrubí HT připojovací D 32 x 1,8 mm</t>
  </si>
  <si>
    <t>(2,1+2,1+3*1,5)*1,09</t>
  </si>
  <si>
    <t>VV</t>
  </si>
  <si>
    <t>721176102R00</t>
  </si>
  <si>
    <t>Potrubí HT připojovací D 40 x 1,8 mm</t>
  </si>
  <si>
    <t>(1,3+0,9+1,5+1+1,3+1,6)*1,09</t>
  </si>
  <si>
    <t>721176103R00</t>
  </si>
  <si>
    <t>Potrubí HT připojovací D 50 x 1,8 mm</t>
  </si>
  <si>
    <t>(0,8+2,6+0,5+0,6+0,8+0,5)*1,09</t>
  </si>
  <si>
    <t>721176105R00</t>
  </si>
  <si>
    <t>Potrubí HT připojovací D 110 x 2,7 mm</t>
  </si>
  <si>
    <t>(0,4+5*0,8+0,5+0,7+0,5+0,5+0,4)*1,09</t>
  </si>
  <si>
    <t>721176113R00</t>
  </si>
  <si>
    <t>Potrubí HT odpadní svislé D 50 x 1,8 mm</t>
  </si>
  <si>
    <t>(4,8+4,1+4,6)*1,09</t>
  </si>
  <si>
    <t>721176115R00</t>
  </si>
  <si>
    <t>Potrubí HT odpadní svislé D 110 x 2,7 mm</t>
  </si>
  <si>
    <t>(4,4+3,6+3,6+7,6+1,1+1,2)*1,09</t>
  </si>
  <si>
    <t>721176145R00</t>
  </si>
  <si>
    <t>Potrubí HT dešťové (svislé) D 110 x 2,7 mm</t>
  </si>
  <si>
    <t>7*1,09</t>
  </si>
  <si>
    <t>721176124R00</t>
  </si>
  <si>
    <t>Potrubí HT svodné (ležaté) v zemi D 50 x 1,6 mm</t>
  </si>
  <si>
    <t>2,8*1,09</t>
  </si>
  <si>
    <t>721176223R00</t>
  </si>
  <si>
    <t>Potrubí KG svodné (ležaté) v zemi D 125 x 3,2 mm</t>
  </si>
  <si>
    <t>(2,9+2,5+1,1+1,6+1,3)*1,09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</si>
  <si>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</si>
  <si>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</si>
  <si>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</si>
  <si>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</si>
  <si>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</si>
  <si>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</si>
  <si>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</si>
  <si>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</si>
  <si>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</si>
  <si>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</si>
  <si>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Souprava ventilační střešní HL, souprava větrací hlavice PP HL810  D 110 mm</t>
  </si>
  <si>
    <t>721273150RT1</t>
  </si>
  <si>
    <t>Hlavice ventilační přivětrávací , přivzdušňovací ventil D 50/75/110 mm</t>
  </si>
  <si>
    <t>721234101RT1</t>
  </si>
  <si>
    <t>Vtok střešní PP dvoustupňový pro plochou střechu, živičný pás, záchytný koš D 75, 110, 125 mm</t>
  </si>
  <si>
    <t>721170909R00</t>
  </si>
  <si>
    <t>Potrubí PVC odpadní, vsazení odbočky D 110/50, vč. dodávky tvarovky</t>
  </si>
  <si>
    <t>722100010RAA</t>
  </si>
  <si>
    <t>Napojení na stávající ležatou kanalizaci, vč. dodávky přechodové tvarovky</t>
  </si>
  <si>
    <t>POL2_0</t>
  </si>
  <si>
    <t>721290112R00</t>
  </si>
  <si>
    <t>Zkouška těsnosti kanalizace vodou DN 200</t>
  </si>
  <si>
    <t>8,7+7,6+5,8+7+21,5+23,5+7+9,4+2,8</t>
  </si>
  <si>
    <t>998721101R00</t>
  </si>
  <si>
    <t>Přesun hmot pro vnitřní kanalizaci, výšky do 6 m</t>
  </si>
  <si>
    <t>t</t>
  </si>
  <si>
    <t>722172311R00</t>
  </si>
  <si>
    <t>Potrubí z PPR, studená, D 20x2,3 mm</t>
  </si>
  <si>
    <t>35,5*1,09</t>
  </si>
  <si>
    <t>722172312R00</t>
  </si>
  <si>
    <t>Potrubí z PPR, studená, D 25x2,5 mm</t>
  </si>
  <si>
    <t>61*1,09</t>
  </si>
  <si>
    <t>722172313R00</t>
  </si>
  <si>
    <t>Potrubí z PPR, studená, D 32x3,0 mm</t>
  </si>
  <si>
    <t>4*1,09</t>
  </si>
  <si>
    <t>722172314R00</t>
  </si>
  <si>
    <t>Potrubí z PPR, studená, D 40x3,7 mm</t>
  </si>
  <si>
    <t>26,5*1,09</t>
  </si>
  <si>
    <t>722172331R00</t>
  </si>
  <si>
    <t>Potrubí z PPR, teplá, D 20x2,8 mm</t>
  </si>
  <si>
    <t>32*1,09</t>
  </si>
  <si>
    <t>722172332R00</t>
  </si>
  <si>
    <t>Potrubí z PPR, teplá, D 25x3,5 mm</t>
  </si>
  <si>
    <t>48*1,09</t>
  </si>
  <si>
    <t>722172334R00</t>
  </si>
  <si>
    <t>Potrubí z PPR, teplá, D 40x5,6 mm</t>
  </si>
  <si>
    <t>27*1,09</t>
  </si>
  <si>
    <t>722172333R00</t>
  </si>
  <si>
    <t>Potrubí z PPR teplá, D 32x4,5 mm</t>
  </si>
  <si>
    <t>59,5*1,09</t>
  </si>
  <si>
    <t>722172362R00</t>
  </si>
  <si>
    <t>Smyčka kompenzační z PPR, D 25 x 3,5 mm, PN 16</t>
  </si>
  <si>
    <t>722172363R00</t>
  </si>
  <si>
    <t>Smyčka kompenzační z PPR, D 32 x 5,4 mm, PN 20</t>
  </si>
  <si>
    <t>722190401R00</t>
  </si>
  <si>
    <t>Vyvedení a upevnění výpustek DN 15</t>
  </si>
  <si>
    <t>722190403R00</t>
  </si>
  <si>
    <t>Vyvedení a upevnění výpustek DN 25</t>
  </si>
  <si>
    <t>722220111R00</t>
  </si>
  <si>
    <t>Nástěnka K 247, pro výtokový ventil G 1/2</t>
  </si>
  <si>
    <t>722220121R00</t>
  </si>
  <si>
    <t>Nástěnka K 247, pro baterii G 1/2</t>
  </si>
  <si>
    <t>pár</t>
  </si>
  <si>
    <t>722237121R00</t>
  </si>
  <si>
    <t>Kohout kulový,2xvnitřní závit DN 15</t>
  </si>
  <si>
    <t>722237122R00</t>
  </si>
  <si>
    <t>Kohout kulový,2xvnitřní závit DN 20</t>
  </si>
  <si>
    <t>722237123R00</t>
  </si>
  <si>
    <t>Kohout kulový,2xvnitřní závit DN 25</t>
  </si>
  <si>
    <t>28655077R</t>
  </si>
  <si>
    <t>Přechodka D40x5/4" PPR - PE potrubí</t>
  </si>
  <si>
    <t>POL3_0</t>
  </si>
  <si>
    <t>722172913R00</t>
  </si>
  <si>
    <t>Propojení plastového potrubí polyf. D 25 mm</t>
  </si>
  <si>
    <t>722172914R00</t>
  </si>
  <si>
    <t>Propojení plastového potrubí polyf. D 32 mm</t>
  </si>
  <si>
    <t>722172915R00</t>
  </si>
  <si>
    <t>Propojení plastového potrubí polyf. D 40 mm</t>
  </si>
  <si>
    <t>722280106R00</t>
  </si>
  <si>
    <t>Tlaková zkouška vodovodního potrubí DN 32</t>
  </si>
  <si>
    <t>35,5+61+4+26,5</t>
  </si>
  <si>
    <t>32+48+59,5</t>
  </si>
  <si>
    <t>998722101R00</t>
  </si>
  <si>
    <t>Přesun hmot pro vnitřní vodovod, výšky do 6 m</t>
  </si>
  <si>
    <t>725014131R00</t>
  </si>
  <si>
    <t>Klozet závěsný + sedátko, bílý</t>
  </si>
  <si>
    <t>soubor</t>
  </si>
  <si>
    <t>725014141R00</t>
  </si>
  <si>
    <t>Klozet závěsný dětský + sedátko, bílý</t>
  </si>
  <si>
    <t>726211121R00</t>
  </si>
  <si>
    <t>Modul-WC , montážní rám se splachovací nádrží, tlačítko</t>
  </si>
  <si>
    <t>725019101R00</t>
  </si>
  <si>
    <t>Výlevka keramická stojící s plastovou mřížkou</t>
  </si>
  <si>
    <t>55147032R</t>
  </si>
  <si>
    <t>Splachovač nádržkový z PH úsporný, D+M</t>
  </si>
  <si>
    <t>725823114RT1</t>
  </si>
  <si>
    <t>Baterie dřezová nástěnná ruční, prodloužené ramínko</t>
  </si>
  <si>
    <t>725017162R00</t>
  </si>
  <si>
    <t>Umyvadlo na šrouby 55 x 45 cm, bílé</t>
  </si>
  <si>
    <t>725017161R00</t>
  </si>
  <si>
    <t>Umyvadlo na šrouby50 x 41 cm, bílé, dětské umyvadlo</t>
  </si>
  <si>
    <t>725860213R00</t>
  </si>
  <si>
    <t>Sifon umyvadlový 40 mm</t>
  </si>
  <si>
    <t>725823111RT1</t>
  </si>
  <si>
    <t>Baterie umyvadlová stoján. ruční, bez otvír.odpadu, standardní</t>
  </si>
  <si>
    <t>725860202R00</t>
  </si>
  <si>
    <t>Sifon dřezový d50 mm, 6/4"</t>
  </si>
  <si>
    <t>Baterie dřezová nástěnná ruční, standardní</t>
  </si>
  <si>
    <t>642938114R</t>
  </si>
  <si>
    <t>Vanička sprch. keramická 800x600mm bílá</t>
  </si>
  <si>
    <t>642938113R</t>
  </si>
  <si>
    <t>Vanička sprch. keramická 850x800mm bílá</t>
  </si>
  <si>
    <t>55484439.AR</t>
  </si>
  <si>
    <t xml:space="preserve">Zástěna sprchová posuvná 650 mm, čirá </t>
  </si>
  <si>
    <t>55484440.AR</t>
  </si>
  <si>
    <t xml:space="preserve">Zástěna sprchová posuvná 800 mm, čirá </t>
  </si>
  <si>
    <t>725249103R00</t>
  </si>
  <si>
    <t>Montáž sprchových koutů, vanička, zástěna</t>
  </si>
  <si>
    <t>725860224R00</t>
  </si>
  <si>
    <t>Sifon ke sprchové vaničce PP D 50 mm</t>
  </si>
  <si>
    <t>725845111RT1</t>
  </si>
  <si>
    <t>Baterie sprchová nástěnná ruční, standardní, ruční sprcha, hadice</t>
  </si>
  <si>
    <t>725810402R00</t>
  </si>
  <si>
    <t>Ventil rohový bez přípoj. trubičky TE 66 G 1/2</t>
  </si>
  <si>
    <t>44982622.AR</t>
  </si>
  <si>
    <t>Hydrantový syst D25 prům. 25/20 m  prosklené dveře</t>
  </si>
  <si>
    <t>28654741R</t>
  </si>
  <si>
    <t>Sifon kondenzační DN 40  PP vodorovný odtok, odvod kondenzátu od VZDT</t>
  </si>
  <si>
    <t>725980122R00</t>
  </si>
  <si>
    <t>Dvířka z plastu, 200 x 300 mm</t>
  </si>
  <si>
    <t>725980113R00</t>
  </si>
  <si>
    <t>Dvířka z plastu 300 x 300 mm</t>
  </si>
  <si>
    <t>998725101R00</t>
  </si>
  <si>
    <t>Přesun hmot pro zařizovací předměty, výšky do 6 m</t>
  </si>
  <si>
    <t>721171803R00</t>
  </si>
  <si>
    <t>Demontáž potrubí z PVC do D 75 mm</t>
  </si>
  <si>
    <t>721140802R00</t>
  </si>
  <si>
    <t>Demontáž potrubí litinového DN 100</t>
  </si>
  <si>
    <t>721210822R00</t>
  </si>
  <si>
    <t>Demontáž střešní vpusti DN 100</t>
  </si>
  <si>
    <t>721290821R00</t>
  </si>
  <si>
    <t>Přesun vybouraných hmot - kanalizace, H do 6 m</t>
  </si>
  <si>
    <t>722130801R00</t>
  </si>
  <si>
    <t>Demontáž potrubí ocelových závitových DN 25</t>
  </si>
  <si>
    <t>722130803R00</t>
  </si>
  <si>
    <t>Demontáž potrubí ocelových závitových DN 50</t>
  </si>
  <si>
    <t>722290821R00</t>
  </si>
  <si>
    <t>Přesun vybouraných hmot - vodovody, H do 6 m</t>
  </si>
  <si>
    <t>722181211RT7</t>
  </si>
  <si>
    <t>Izolace návleková tl. stěny 6 mm, vnitřní průměr 22 mm</t>
  </si>
  <si>
    <t>(35,5+27)*1,05</t>
  </si>
  <si>
    <t/>
  </si>
  <si>
    <t>722181211RT8</t>
  </si>
  <si>
    <t>Izolace návleková tl. stěny 6 mm, vnitřní průměr 25 mm</t>
  </si>
  <si>
    <t>(61+25)*1,05</t>
  </si>
  <si>
    <t>722181211RU1</t>
  </si>
  <si>
    <t>Izolace návleková tl. stěny 6 mm, vnitřní průměr 32 mm</t>
  </si>
  <si>
    <t>(4+6,5)*1,05</t>
  </si>
  <si>
    <t>722181211RV9</t>
  </si>
  <si>
    <t>Izolace návleková tl. stěny 6 mm, vnitřní průměr 40 mm</t>
  </si>
  <si>
    <t>26,5*1,05</t>
  </si>
  <si>
    <t>63154440R</t>
  </si>
  <si>
    <t>Pouzdro potrubí izolační  22/40 mm</t>
  </si>
  <si>
    <t>5*1,05</t>
  </si>
  <si>
    <t>63154441R</t>
  </si>
  <si>
    <t>Pouzdro potrubí izolační 28/40 mm</t>
  </si>
  <si>
    <t>23*1,05</t>
  </si>
  <si>
    <t>63154442R</t>
  </si>
  <si>
    <t>Pouzdro potrubí izolační 35/40 mm</t>
  </si>
  <si>
    <t>53*1,05</t>
  </si>
  <si>
    <t>722182004R00</t>
  </si>
  <si>
    <t>Montáž izolačních skruží na potrubí přímé do DN 40</t>
  </si>
  <si>
    <t>5+23+53</t>
  </si>
  <si>
    <t>725110814R00</t>
  </si>
  <si>
    <t>Demontáž klozetů kombinovaných</t>
  </si>
  <si>
    <t>725330820R00</t>
  </si>
  <si>
    <t>Demontáž výlevky diturvitové</t>
  </si>
  <si>
    <t>725210821R00</t>
  </si>
  <si>
    <t>Demontáž umyvadel bez výtokových armatur</t>
  </si>
  <si>
    <t>725240812R00</t>
  </si>
  <si>
    <t>Demontáž sprchových mís bez výtokových armatur</t>
  </si>
  <si>
    <t>725820801R00</t>
  </si>
  <si>
    <t>Demontáž baterie nástěnné do G 3/4</t>
  </si>
  <si>
    <t>722254110R00</t>
  </si>
  <si>
    <t>Demontáž hydrantových skříní</t>
  </si>
  <si>
    <t>725590811R00</t>
  </si>
  <si>
    <t>Přesun vybour.hmot, zařizovací předměty H 6 m</t>
  </si>
  <si>
    <t>974031143R00</t>
  </si>
  <si>
    <t>Vysekání rýh ve zdi cihelné 7 x 10 cm</t>
  </si>
  <si>
    <t>974031165R00</t>
  </si>
  <si>
    <t>Vysekání rýh ve zdi cihelné 15 x 20 cm</t>
  </si>
  <si>
    <t>979082111R00</t>
  </si>
  <si>
    <t>Vnitrostaveništní doprava suti do 10 m</t>
  </si>
  <si>
    <t>974031132R00</t>
  </si>
  <si>
    <t>Vysekání rýh ve zdi cihelné 5 x 7 cm</t>
  </si>
  <si>
    <t>974031155R00</t>
  </si>
  <si>
    <t>Vysekání rýh ve zdi cihelné 10 x 20 cm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</si>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</sst>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3" borderId="46" xfId="0" applyFill="1" applyBorder="1" applyAlignment="1">
      <alignment vertical="center"/>
    </xf>
    <xf numFmtId="49" fontId="0" fillId="3" borderId="4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0" fontId="0" fillId="3" borderId="42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3" borderId="51" xfId="0" applyFill="1" applyBorder="1" applyAlignment="1">
      <alignment vertical="center"/>
    </xf>
    <xf numFmtId="0" fontId="0" fillId="3" borderId="52" xfId="0" applyFill="1" applyBorder="1" applyAlignment="1">
      <alignment vertical="center" wrapText="1"/>
    </xf>
    <xf numFmtId="0" fontId="0" fillId="3" borderId="50" xfId="0" applyFill="1" applyBorder="1" applyAlignment="1">
      <alignment vertical="center" wrapText="1"/>
    </xf>
    <xf numFmtId="0" fontId="0" fillId="3" borderId="53" xfId="0" applyFill="1" applyBorder="1" applyAlignment="1">
      <alignment vertical="center"/>
    </xf>
    <xf numFmtId="49" fontId="0" fillId="3" borderId="53" xfId="0" applyNumberFormat="1" applyFill="1" applyBorder="1" applyAlignment="1">
      <alignment vertical="center"/>
    </xf>
    <xf numFmtId="49" fontId="0" fillId="3" borderId="49" xfId="0" applyNumberFormat="1" applyFill="1" applyBorder="1" applyAlignment="1">
      <alignment vertical="center"/>
    </xf>
    <xf numFmtId="0" fontId="0" fillId="3" borderId="54" xfId="0" applyFill="1" applyBorder="1" applyAlignment="1">
      <alignment vertical="center"/>
    </xf>
    <xf numFmtId="172" fontId="0" fillId="3" borderId="49" xfId="0" applyNumberFormat="1" applyFill="1" applyBorder="1" applyAlignment="1">
      <alignment vertical="center"/>
    </xf>
    <xf numFmtId="4" fontId="0" fillId="3" borderId="49" xfId="0" applyNumberFormat="1" applyFill="1" applyBorder="1" applyAlignment="1">
      <alignment vertical="center"/>
    </xf>
    <xf numFmtId="0" fontId="0" fillId="3" borderId="49" xfId="0" applyFill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6" fillId="0" borderId="26" xfId="0" applyNumberFormat="1" applyFont="1" applyBorder="1" applyAlignment="1">
      <alignment vertical="center"/>
    </xf>
    <xf numFmtId="0" fontId="16" fillId="0" borderId="33" xfId="0" applyNumberFormat="1" applyFont="1" applyBorder="1" applyAlignment="1">
      <alignment horizontal="left" vertical="center" wrapText="1"/>
    </xf>
    <xf numFmtId="0" fontId="16" fillId="0" borderId="34" xfId="0" applyFont="1" applyBorder="1" applyAlignment="1">
      <alignment vertical="center" shrinkToFit="1"/>
    </xf>
    <xf numFmtId="172" fontId="16" fillId="0" borderId="33" xfId="0" applyNumberFormat="1" applyFont="1" applyBorder="1" applyAlignment="1">
      <alignment vertical="center" shrinkToFit="1"/>
    </xf>
    <xf numFmtId="4" fontId="16" fillId="4" borderId="33" xfId="0" applyNumberFormat="1" applyFont="1" applyFill="1" applyBorder="1" applyAlignment="1" applyProtection="1">
      <alignment vertical="center" shrinkToFit="1"/>
      <protection locked="0"/>
    </xf>
    <xf numFmtId="4" fontId="16" fillId="0" borderId="33" xfId="0" applyNumberFormat="1" applyFont="1" applyBorder="1" applyAlignment="1">
      <alignment vertical="center" shrinkToFit="1"/>
    </xf>
    <xf numFmtId="0" fontId="16" fillId="0" borderId="33" xfId="0" applyFont="1" applyBorder="1" applyAlignment="1">
      <alignment vertical="center" shrinkToFit="1"/>
    </xf>
    <xf numFmtId="0" fontId="16" fillId="0" borderId="26" xfId="0" applyFont="1" applyBorder="1" applyAlignment="1">
      <alignment vertical="center" shrinkToFit="1"/>
    </xf>
    <xf numFmtId="0" fontId="16" fillId="0" borderId="0" xfId="0" applyFont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0" xfId="0" applyNumberFormat="1" applyFill="1" applyBorder="1" applyAlignment="1">
      <alignment vertical="center"/>
    </xf>
    <xf numFmtId="0" fontId="0" fillId="3" borderId="39" xfId="0" applyNumberFormat="1" applyFill="1" applyBorder="1" applyAlignment="1">
      <alignment horizontal="left" vertical="center" wrapText="1"/>
    </xf>
    <xf numFmtId="0" fontId="0" fillId="3" borderId="38" xfId="0" applyFill="1" applyBorder="1" applyAlignment="1">
      <alignment vertical="center" shrinkToFit="1"/>
    </xf>
    <xf numFmtId="172" fontId="0" fillId="3" borderId="39" xfId="0" applyNumberFormat="1" applyFill="1" applyBorder="1" applyAlignment="1">
      <alignment vertical="center" shrinkToFit="1"/>
    </xf>
    <xf numFmtId="4" fontId="0" fillId="3" borderId="39" xfId="0" applyNumberFormat="1" applyFill="1" applyBorder="1" applyAlignment="1">
      <alignment vertical="center" shrinkToFit="1"/>
    </xf>
    <xf numFmtId="0" fontId="0" fillId="3" borderId="39" xfId="0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0" fontId="17" fillId="0" borderId="33" xfId="0" quotePrefix="1" applyNumberFormat="1" applyFont="1" applyBorder="1" applyAlignment="1">
      <alignment horizontal="left" vertical="center" wrapText="1"/>
    </xf>
    <xf numFmtId="0" fontId="17" fillId="0" borderId="34" xfId="0" applyNumberFormat="1" applyFont="1" applyBorder="1" applyAlignment="1">
      <alignment vertical="center" wrapText="1" shrinkToFit="1"/>
    </xf>
    <xf numFmtId="172" fontId="17" fillId="0" borderId="33" xfId="0" applyNumberFormat="1" applyFont="1" applyBorder="1" applyAlignment="1">
      <alignment vertical="center" wrapText="1" shrinkToFit="1"/>
    </xf>
    <xf numFmtId="0" fontId="16" fillId="0" borderId="10" xfId="0" applyFont="1" applyBorder="1" applyAlignment="1">
      <alignment vertical="center"/>
    </xf>
    <xf numFmtId="0" fontId="16" fillId="0" borderId="10" xfId="0" applyNumberFormat="1" applyFont="1" applyBorder="1" applyAlignment="1">
      <alignment vertical="center"/>
    </xf>
    <xf numFmtId="0" fontId="16" fillId="0" borderId="39" xfId="0" applyNumberFormat="1" applyFont="1" applyBorder="1" applyAlignment="1">
      <alignment horizontal="left" vertical="center" wrapText="1"/>
    </xf>
    <xf numFmtId="0" fontId="16" fillId="0" borderId="38" xfId="0" applyFont="1" applyBorder="1" applyAlignment="1">
      <alignment vertical="center" shrinkToFit="1"/>
    </xf>
    <xf numFmtId="172" fontId="16" fillId="0" borderId="39" xfId="0" applyNumberFormat="1" applyFont="1" applyBorder="1" applyAlignment="1">
      <alignment vertical="center" shrinkToFit="1"/>
    </xf>
    <xf numFmtId="4" fontId="16" fillId="4" borderId="39" xfId="0" applyNumberFormat="1" applyFont="1" applyFill="1" applyBorder="1" applyAlignment="1" applyProtection="1">
      <alignment vertical="center" shrinkToFit="1"/>
      <protection locked="0"/>
    </xf>
    <xf numFmtId="4" fontId="16" fillId="0" borderId="39" xfId="0" applyNumberFormat="1" applyFont="1" applyBorder="1" applyAlignment="1">
      <alignment vertical="center" shrinkToFit="1"/>
    </xf>
    <xf numFmtId="0" fontId="16" fillId="0" borderId="39" xfId="0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5" fillId="3" borderId="15" xfId="0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vertical="center"/>
    </xf>
    <xf numFmtId="4" fontId="5" fillId="3" borderId="22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4" borderId="36" xfId="0" applyFill="1" applyBorder="1" applyAlignment="1" applyProtection="1">
      <alignment vertical="center" wrapText="1"/>
      <protection locked="0"/>
    </xf>
    <xf numFmtId="0" fontId="0" fillId="4" borderId="18" xfId="0" applyFill="1" applyBorder="1" applyAlignment="1" applyProtection="1">
      <alignment vertical="center" wrapText="1"/>
      <protection locked="0"/>
    </xf>
    <xf numFmtId="0" fontId="0" fillId="4" borderId="18" xfId="0" applyFill="1" applyBorder="1" applyAlignment="1" applyProtection="1">
      <alignment horizontal="left" vertical="center" wrapText="1"/>
      <protection locked="0"/>
    </xf>
    <xf numFmtId="0" fontId="0" fillId="4" borderId="37" xfId="0" applyFill="1" applyBorder="1" applyAlignment="1" applyProtection="1">
      <alignment vertical="center" wrapText="1"/>
      <protection locked="0"/>
    </xf>
    <xf numFmtId="0" fontId="0" fillId="4" borderId="26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horizontal="left" vertical="center" wrapText="1"/>
      <protection locked="0"/>
    </xf>
    <xf numFmtId="0" fontId="0" fillId="4" borderId="34" xfId="0" applyFill="1" applyBorder="1" applyAlignment="1" applyProtection="1">
      <alignment vertical="center" wrapText="1"/>
      <protection locked="0"/>
    </xf>
    <xf numFmtId="0" fontId="0" fillId="4" borderId="10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horizontal="left" vertical="center" wrapText="1"/>
      <protection locked="0"/>
    </xf>
    <xf numFmtId="0" fontId="0" fillId="4" borderId="38" xfId="0" applyFill="1" applyBorder="1" applyAlignment="1" applyProtection="1">
      <alignment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H25" sqref="H25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SUMIF(F47:F56,A16,I47:I56)+SUMIF(F47:F56,"PSU",I47:I56)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SUMIF(F47:F56,A17,I47:I56)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SUMIF(F47:F56,A18,I47:I56)</f>
        <v>0</v>
      </c>
      <c r="J18" s="94"/>
    </row>
    <row r="19" spans="1:10" ht="23.25" customHeight="1" x14ac:dyDescent="0.2">
      <c r="A19" s="196" t="s">
        <v>74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SUMIF(F47:F56,A19,I47:I56)</f>
        <v>0</v>
      </c>
      <c r="J19" s="94"/>
    </row>
    <row r="20" spans="1:10" ht="23.25" customHeight="1" x14ac:dyDescent="0.2">
      <c r="A20" s="196" t="s">
        <v>75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SUMIF(F47:F56,A20,I47:I56)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Pol'!AC150</f>
        <v>0</v>
      </c>
      <c r="G39" s="148">
        <f>' Pol'!AD150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52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53</v>
      </c>
      <c r="G46" s="175"/>
      <c r="H46" s="175"/>
      <c r="I46" s="176" t="s">
        <v>28</v>
      </c>
      <c r="J46" s="176"/>
    </row>
    <row r="47" spans="1:10" ht="25.5" customHeight="1" x14ac:dyDescent="0.2">
      <c r="A47" s="166"/>
      <c r="B47" s="177" t="s">
        <v>54</v>
      </c>
      <c r="C47" s="178" t="s">
        <v>55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 x14ac:dyDescent="0.2">
      <c r="A48" s="166"/>
      <c r="B48" s="169" t="s">
        <v>56</v>
      </c>
      <c r="C48" s="168" t="s">
        <v>57</v>
      </c>
      <c r="D48" s="170"/>
      <c r="E48" s="170"/>
      <c r="F48" s="186" t="s">
        <v>24</v>
      </c>
      <c r="G48" s="187"/>
      <c r="H48" s="187"/>
      <c r="I48" s="188">
        <f>' Pol'!G11</f>
        <v>0</v>
      </c>
      <c r="J48" s="188"/>
    </row>
    <row r="49" spans="1:10" ht="25.5" customHeight="1" x14ac:dyDescent="0.2">
      <c r="A49" s="166"/>
      <c r="B49" s="169" t="s">
        <v>58</v>
      </c>
      <c r="C49" s="168" t="s">
        <v>59</v>
      </c>
      <c r="D49" s="170"/>
      <c r="E49" s="170"/>
      <c r="F49" s="186" t="s">
        <v>24</v>
      </c>
      <c r="G49" s="187"/>
      <c r="H49" s="187"/>
      <c r="I49" s="188">
        <f>' Pol'!G42</f>
        <v>0</v>
      </c>
      <c r="J49" s="188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24</v>
      </c>
      <c r="G50" s="187"/>
      <c r="H50" s="187"/>
      <c r="I50" s="188">
        <f>' Pol'!G76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23</v>
      </c>
      <c r="G51" s="187"/>
      <c r="H51" s="187"/>
      <c r="I51" s="188">
        <f>' Pol'!G102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23</v>
      </c>
      <c r="G52" s="187"/>
      <c r="H52" s="187"/>
      <c r="I52" s="188">
        <f>' Pol'!G107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23</v>
      </c>
      <c r="G53" s="187"/>
      <c r="H53" s="187"/>
      <c r="I53" s="188">
        <f>' Pol'!G111</f>
        <v>0</v>
      </c>
      <c r="J53" s="188"/>
    </row>
    <row r="54" spans="1:10" ht="25.5" customHeight="1" x14ac:dyDescent="0.2">
      <c r="A54" s="166"/>
      <c r="B54" s="169" t="s">
        <v>68</v>
      </c>
      <c r="C54" s="168" t="s">
        <v>69</v>
      </c>
      <c r="D54" s="170"/>
      <c r="E54" s="170"/>
      <c r="F54" s="186" t="s">
        <v>23</v>
      </c>
      <c r="G54" s="187"/>
      <c r="H54" s="187"/>
      <c r="I54" s="188">
        <f>' Pol'!G132</f>
        <v>0</v>
      </c>
      <c r="J54" s="188"/>
    </row>
    <row r="55" spans="1:10" ht="25.5" customHeight="1" x14ac:dyDescent="0.2">
      <c r="A55" s="166"/>
      <c r="B55" s="169" t="s">
        <v>70</v>
      </c>
      <c r="C55" s="168" t="s">
        <v>71</v>
      </c>
      <c r="D55" s="170"/>
      <c r="E55" s="170"/>
      <c r="F55" s="186" t="s">
        <v>23</v>
      </c>
      <c r="G55" s="187"/>
      <c r="H55" s="187"/>
      <c r="I55" s="188">
        <f>' Pol'!G140</f>
        <v>0</v>
      </c>
      <c r="J55" s="188"/>
    </row>
    <row r="56" spans="1:10" ht="25.5" customHeight="1" x14ac:dyDescent="0.2">
      <c r="A56" s="166"/>
      <c r="B56" s="180" t="s">
        <v>72</v>
      </c>
      <c r="C56" s="181" t="s">
        <v>73</v>
      </c>
      <c r="D56" s="182"/>
      <c r="E56" s="182"/>
      <c r="F56" s="189" t="s">
        <v>23</v>
      </c>
      <c r="G56" s="190"/>
      <c r="H56" s="190"/>
      <c r="I56" s="191">
        <f>' Pol'!G144</f>
        <v>0</v>
      </c>
      <c r="J56" s="191"/>
    </row>
    <row r="57" spans="1:10" ht="25.5" customHeight="1" x14ac:dyDescent="0.2">
      <c r="A57" s="167"/>
      <c r="B57" s="173" t="s">
        <v>1</v>
      </c>
      <c r="C57" s="173"/>
      <c r="D57" s="174"/>
      <c r="E57" s="174"/>
      <c r="F57" s="192"/>
      <c r="G57" s="193"/>
      <c r="H57" s="193"/>
      <c r="I57" s="194">
        <f>SUM(I47:I56)</f>
        <v>0</v>
      </c>
      <c r="J57" s="194"/>
    </row>
    <row r="58" spans="1:10" x14ac:dyDescent="0.2">
      <c r="F58" s="195"/>
      <c r="G58" s="130"/>
      <c r="H58" s="195"/>
      <c r="I58" s="130"/>
      <c r="J58" s="130"/>
    </row>
    <row r="59" spans="1:10" x14ac:dyDescent="0.2">
      <c r="F59" s="195"/>
      <c r="G59" s="130"/>
      <c r="H59" s="195"/>
      <c r="I59" s="130"/>
      <c r="J59" s="130"/>
    </row>
    <row r="60" spans="1:10" x14ac:dyDescent="0.2">
      <c r="F60" s="195"/>
      <c r="G60" s="130"/>
      <c r="H60" s="195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60"/>
  <sheetViews>
    <sheetView topLeftCell="A11" zoomScaleNormal="100" workbookViewId="0">
      <selection activeCell="V11" sqref="V11"/>
    </sheetView>
  </sheetViews>
  <sheetFormatPr defaultRowHeight="12.75" outlineLevelRow="1" x14ac:dyDescent="0.2"/>
  <cols>
    <col min="1" max="1" width="4.28515625" style="162" customWidth="1"/>
    <col min="2" max="2" width="14.42578125" style="163" customWidth="1"/>
    <col min="3" max="3" width="38.28515625" style="163" customWidth="1"/>
    <col min="4" max="4" width="4.5703125" style="162" customWidth="1"/>
    <col min="5" max="5" width="10.5703125" style="162" customWidth="1"/>
    <col min="6" max="6" width="9.85546875" style="162" customWidth="1"/>
    <col min="7" max="7" width="12.7109375" style="162" customWidth="1"/>
    <col min="8" max="13" width="0" style="162" hidden="1" customWidth="1"/>
    <col min="14" max="17" width="9.140625" style="162"/>
    <col min="18" max="21" width="0" style="162" hidden="1" customWidth="1"/>
    <col min="22" max="28" width="9.140625" style="162"/>
    <col min="29" max="39" width="0" style="162" hidden="1" customWidth="1"/>
    <col min="40" max="16384" width="9.140625" style="162"/>
  </cols>
  <sheetData>
    <row r="1" spans="1:60" ht="15.75" customHeight="1" x14ac:dyDescent="0.2">
      <c r="A1" s="208" t="s">
        <v>6</v>
      </c>
      <c r="B1" s="208"/>
      <c r="C1" s="208"/>
      <c r="D1" s="208"/>
      <c r="E1" s="208"/>
      <c r="F1" s="208"/>
      <c r="G1" s="208"/>
      <c r="AE1" s="162" t="s">
        <v>77</v>
      </c>
    </row>
    <row r="2" spans="1:60" ht="24.95" customHeight="1" x14ac:dyDescent="0.2">
      <c r="A2" s="204" t="s">
        <v>76</v>
      </c>
      <c r="B2" s="198"/>
      <c r="C2" s="199" t="s">
        <v>45</v>
      </c>
      <c r="D2" s="200"/>
      <c r="E2" s="200"/>
      <c r="F2" s="200"/>
      <c r="G2" s="206"/>
      <c r="AE2" s="162" t="s">
        <v>78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s="162" t="s">
        <v>79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s="162" t="s">
        <v>80</v>
      </c>
    </row>
    <row r="5" spans="1:60" hidden="1" x14ac:dyDescent="0.2">
      <c r="A5" s="209" t="s">
        <v>81</v>
      </c>
      <c r="B5" s="210"/>
      <c r="C5" s="210"/>
      <c r="D5" s="211"/>
      <c r="E5" s="211"/>
      <c r="F5" s="211"/>
      <c r="G5" s="212"/>
      <c r="AE5" s="162" t="s">
        <v>82</v>
      </c>
    </row>
    <row r="7" spans="1:60" ht="38.25" x14ac:dyDescent="0.2">
      <c r="A7" s="213" t="s">
        <v>83</v>
      </c>
      <c r="B7" s="214" t="s">
        <v>84</v>
      </c>
      <c r="C7" s="214" t="s">
        <v>85</v>
      </c>
      <c r="D7" s="213" t="s">
        <v>86</v>
      </c>
      <c r="E7" s="213" t="s">
        <v>87</v>
      </c>
      <c r="F7" s="215" t="s">
        <v>88</v>
      </c>
      <c r="G7" s="216" t="s">
        <v>28</v>
      </c>
      <c r="H7" s="217" t="s">
        <v>29</v>
      </c>
      <c r="I7" s="217" t="s">
        <v>89</v>
      </c>
      <c r="J7" s="217" t="s">
        <v>30</v>
      </c>
      <c r="K7" s="217" t="s">
        <v>90</v>
      </c>
      <c r="L7" s="217" t="s">
        <v>91</v>
      </c>
      <c r="M7" s="217" t="s">
        <v>92</v>
      </c>
      <c r="N7" s="217" t="s">
        <v>93</v>
      </c>
      <c r="O7" s="217" t="s">
        <v>94</v>
      </c>
      <c r="P7" s="217" t="s">
        <v>95</v>
      </c>
      <c r="Q7" s="217" t="s">
        <v>96</v>
      </c>
      <c r="R7" s="217" t="s">
        <v>97</v>
      </c>
      <c r="S7" s="217" t="s">
        <v>98</v>
      </c>
      <c r="T7" s="217" t="s">
        <v>99</v>
      </c>
      <c r="U7" s="218" t="s">
        <v>100</v>
      </c>
    </row>
    <row r="8" spans="1:60" x14ac:dyDescent="0.2">
      <c r="A8" s="219" t="s">
        <v>101</v>
      </c>
      <c r="B8" s="220" t="s">
        <v>54</v>
      </c>
      <c r="C8" s="221" t="s">
        <v>55</v>
      </c>
      <c r="D8" s="222"/>
      <c r="E8" s="223"/>
      <c r="F8" s="224"/>
      <c r="G8" s="224">
        <f>SUMIF(AE9:AE10,"&lt;&gt;NOR",G9:G10)</f>
        <v>0</v>
      </c>
      <c r="H8" s="224"/>
      <c r="I8" s="224">
        <f>SUM(I9:I10)</f>
        <v>0</v>
      </c>
      <c r="J8" s="224"/>
      <c r="K8" s="224">
        <f>SUM(K9:K10)</f>
        <v>0</v>
      </c>
      <c r="L8" s="224"/>
      <c r="M8" s="224">
        <f>SUM(M9:M10)</f>
        <v>0</v>
      </c>
      <c r="N8" s="225"/>
      <c r="O8" s="225">
        <f>SUM(O9:O10)</f>
        <v>5.3249999999999999E-2</v>
      </c>
      <c r="P8" s="225"/>
      <c r="Q8" s="225">
        <f>SUM(Q9:Q10)</f>
        <v>0</v>
      </c>
      <c r="R8" s="225"/>
      <c r="S8" s="225"/>
      <c r="T8" s="219"/>
      <c r="U8" s="225">
        <f>SUM(U9:U10)</f>
        <v>8.25</v>
      </c>
      <c r="AE8" s="162" t="s">
        <v>102</v>
      </c>
    </row>
    <row r="9" spans="1:60" outlineLevel="1" x14ac:dyDescent="0.2">
      <c r="A9" s="226">
        <v>1</v>
      </c>
      <c r="B9" s="227" t="s">
        <v>103</v>
      </c>
      <c r="C9" s="228" t="s">
        <v>104</v>
      </c>
      <c r="D9" s="229" t="s">
        <v>105</v>
      </c>
      <c r="E9" s="230">
        <v>4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3">
        <v>0</v>
      </c>
      <c r="O9" s="233">
        <f>ROUND(E9*N9,5)</f>
        <v>0</v>
      </c>
      <c r="P9" s="233">
        <v>0</v>
      </c>
      <c r="Q9" s="233">
        <f>ROUND(E9*P9,5)</f>
        <v>0</v>
      </c>
      <c r="R9" s="233"/>
      <c r="S9" s="233"/>
      <c r="T9" s="234">
        <v>0</v>
      </c>
      <c r="U9" s="233">
        <f>ROUND(E9*T9,2)</f>
        <v>0</v>
      </c>
      <c r="V9" s="235"/>
      <c r="W9" s="235"/>
      <c r="X9" s="235"/>
      <c r="Y9" s="235"/>
      <c r="Z9" s="235"/>
      <c r="AA9" s="235"/>
      <c r="AB9" s="235"/>
      <c r="AC9" s="235"/>
      <c r="AD9" s="235"/>
      <c r="AE9" s="235" t="s">
        <v>106</v>
      </c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5"/>
      <c r="BF9" s="235"/>
      <c r="BG9" s="235"/>
      <c r="BH9" s="235"/>
    </row>
    <row r="10" spans="1:60" ht="22.5" outlineLevel="1" x14ac:dyDescent="0.2">
      <c r="A10" s="226">
        <v>2</v>
      </c>
      <c r="B10" s="227" t="s">
        <v>107</v>
      </c>
      <c r="C10" s="228" t="s">
        <v>108</v>
      </c>
      <c r="D10" s="229" t="s">
        <v>109</v>
      </c>
      <c r="E10" s="230">
        <v>15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33">
        <v>3.5500000000000002E-3</v>
      </c>
      <c r="O10" s="233">
        <f>ROUND(E10*N10,5)</f>
        <v>5.3249999999999999E-2</v>
      </c>
      <c r="P10" s="233">
        <v>0</v>
      </c>
      <c r="Q10" s="233">
        <f>ROUND(E10*P10,5)</f>
        <v>0</v>
      </c>
      <c r="R10" s="233"/>
      <c r="S10" s="233"/>
      <c r="T10" s="234">
        <v>0.55000000000000004</v>
      </c>
      <c r="U10" s="233">
        <f>ROUND(E10*T10,2)</f>
        <v>8.25</v>
      </c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106</v>
      </c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x14ac:dyDescent="0.2">
      <c r="A11" s="236" t="s">
        <v>101</v>
      </c>
      <c r="B11" s="237" t="s">
        <v>56</v>
      </c>
      <c r="C11" s="238" t="s">
        <v>57</v>
      </c>
      <c r="D11" s="239"/>
      <c r="E11" s="240"/>
      <c r="F11" s="241"/>
      <c r="G11" s="241">
        <f>SUMIF(AE12:AE41,"&lt;&gt;NOR",G12:G41)</f>
        <v>0</v>
      </c>
      <c r="H11" s="241"/>
      <c r="I11" s="241">
        <f>SUM(I12:I41)</f>
        <v>0</v>
      </c>
      <c r="J11" s="241"/>
      <c r="K11" s="241">
        <f>SUM(K12:K41)</f>
        <v>0</v>
      </c>
      <c r="L11" s="241"/>
      <c r="M11" s="241">
        <f>SUM(M12:M41)</f>
        <v>0</v>
      </c>
      <c r="N11" s="242"/>
      <c r="O11" s="242">
        <f>SUM(O12:O41)</f>
        <v>0.19084000000000001</v>
      </c>
      <c r="P11" s="242"/>
      <c r="Q11" s="242">
        <f>SUM(Q12:Q41)</f>
        <v>0</v>
      </c>
      <c r="R11" s="242"/>
      <c r="S11" s="242"/>
      <c r="T11" s="243"/>
      <c r="U11" s="242">
        <f>SUM(U12:U41)</f>
        <v>87.38</v>
      </c>
      <c r="AE11" s="162" t="s">
        <v>102</v>
      </c>
    </row>
    <row r="12" spans="1:60" outlineLevel="1" x14ac:dyDescent="0.2">
      <c r="A12" s="226">
        <v>3</v>
      </c>
      <c r="B12" s="227" t="s">
        <v>110</v>
      </c>
      <c r="C12" s="228" t="s">
        <v>111</v>
      </c>
      <c r="D12" s="229" t="s">
        <v>109</v>
      </c>
      <c r="E12" s="230">
        <v>9.4830000000000005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3">
        <v>3.4000000000000002E-4</v>
      </c>
      <c r="O12" s="233">
        <f>ROUND(E12*N12,5)</f>
        <v>3.2200000000000002E-3</v>
      </c>
      <c r="P12" s="233">
        <v>0</v>
      </c>
      <c r="Q12" s="233">
        <f>ROUND(E12*P12,5)</f>
        <v>0</v>
      </c>
      <c r="R12" s="233"/>
      <c r="S12" s="233"/>
      <c r="T12" s="234">
        <v>0.32</v>
      </c>
      <c r="U12" s="233">
        <f>ROUND(E12*T12,2)</f>
        <v>3.03</v>
      </c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106</v>
      </c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outlineLevel="1" x14ac:dyDescent="0.2">
      <c r="A13" s="226"/>
      <c r="B13" s="227"/>
      <c r="C13" s="244" t="s">
        <v>112</v>
      </c>
      <c r="D13" s="245"/>
      <c r="E13" s="246">
        <v>9.4830000000000005</v>
      </c>
      <c r="F13" s="232"/>
      <c r="G13" s="232"/>
      <c r="H13" s="232"/>
      <c r="I13" s="232"/>
      <c r="J13" s="232"/>
      <c r="K13" s="232"/>
      <c r="L13" s="232"/>
      <c r="M13" s="232"/>
      <c r="N13" s="233"/>
      <c r="O13" s="233"/>
      <c r="P13" s="233"/>
      <c r="Q13" s="233"/>
      <c r="R13" s="233"/>
      <c r="S13" s="233"/>
      <c r="T13" s="234"/>
      <c r="U13" s="233"/>
      <c r="V13" s="235"/>
      <c r="W13" s="235"/>
      <c r="X13" s="235"/>
      <c r="Y13" s="235"/>
      <c r="Z13" s="235"/>
      <c r="AA13" s="235"/>
      <c r="AB13" s="235"/>
      <c r="AC13" s="235"/>
      <c r="AD13" s="235"/>
      <c r="AE13" s="235" t="s">
        <v>113</v>
      </c>
      <c r="AF13" s="235">
        <v>0</v>
      </c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outlineLevel="1" x14ac:dyDescent="0.2">
      <c r="A14" s="226">
        <v>4</v>
      </c>
      <c r="B14" s="227" t="s">
        <v>114</v>
      </c>
      <c r="C14" s="228" t="s">
        <v>115</v>
      </c>
      <c r="D14" s="229" t="s">
        <v>109</v>
      </c>
      <c r="E14" s="230">
        <v>8.2840000000000007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3">
        <v>3.8000000000000002E-4</v>
      </c>
      <c r="O14" s="233">
        <f>ROUND(E14*N14,5)</f>
        <v>3.15E-3</v>
      </c>
      <c r="P14" s="233">
        <v>0</v>
      </c>
      <c r="Q14" s="233">
        <f>ROUND(E14*P14,5)</f>
        <v>0</v>
      </c>
      <c r="R14" s="233"/>
      <c r="S14" s="233"/>
      <c r="T14" s="234">
        <v>0.32</v>
      </c>
      <c r="U14" s="233">
        <f>ROUND(E14*T14,2)</f>
        <v>2.65</v>
      </c>
      <c r="V14" s="235"/>
      <c r="W14" s="235"/>
      <c r="X14" s="235"/>
      <c r="Y14" s="235"/>
      <c r="Z14" s="235"/>
      <c r="AA14" s="235"/>
      <c r="AB14" s="235"/>
      <c r="AC14" s="235"/>
      <c r="AD14" s="235"/>
      <c r="AE14" s="235" t="s">
        <v>106</v>
      </c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</row>
    <row r="15" spans="1:60" outlineLevel="1" x14ac:dyDescent="0.2">
      <c r="A15" s="226"/>
      <c r="B15" s="227"/>
      <c r="C15" s="244" t="s">
        <v>116</v>
      </c>
      <c r="D15" s="245"/>
      <c r="E15" s="246">
        <v>8.2840000000000007</v>
      </c>
      <c r="F15" s="232"/>
      <c r="G15" s="232"/>
      <c r="H15" s="232"/>
      <c r="I15" s="232"/>
      <c r="J15" s="232"/>
      <c r="K15" s="232"/>
      <c r="L15" s="232"/>
      <c r="M15" s="232"/>
      <c r="N15" s="233"/>
      <c r="O15" s="233"/>
      <c r="P15" s="233"/>
      <c r="Q15" s="233"/>
      <c r="R15" s="233"/>
      <c r="S15" s="233"/>
      <c r="T15" s="234"/>
      <c r="U15" s="233"/>
      <c r="V15" s="235"/>
      <c r="W15" s="235"/>
      <c r="X15" s="235"/>
      <c r="Y15" s="235"/>
      <c r="Z15" s="235"/>
      <c r="AA15" s="235"/>
      <c r="AB15" s="235"/>
      <c r="AC15" s="235"/>
      <c r="AD15" s="235"/>
      <c r="AE15" s="235" t="s">
        <v>113</v>
      </c>
      <c r="AF15" s="235">
        <v>0</v>
      </c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</row>
    <row r="16" spans="1:60" outlineLevel="1" x14ac:dyDescent="0.2">
      <c r="A16" s="226">
        <v>5</v>
      </c>
      <c r="B16" s="227" t="s">
        <v>117</v>
      </c>
      <c r="C16" s="228" t="s">
        <v>118</v>
      </c>
      <c r="D16" s="229" t="s">
        <v>109</v>
      </c>
      <c r="E16" s="230">
        <v>6.3220000000000001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3">
        <v>4.6999999999999999E-4</v>
      </c>
      <c r="O16" s="233">
        <f>ROUND(E16*N16,5)</f>
        <v>2.97E-3</v>
      </c>
      <c r="P16" s="233">
        <v>0</v>
      </c>
      <c r="Q16" s="233">
        <f>ROUND(E16*P16,5)</f>
        <v>0</v>
      </c>
      <c r="R16" s="233"/>
      <c r="S16" s="233"/>
      <c r="T16" s="234">
        <v>0.35899999999999999</v>
      </c>
      <c r="U16" s="233">
        <f>ROUND(E16*T16,2)</f>
        <v>2.27</v>
      </c>
      <c r="V16" s="235"/>
      <c r="W16" s="235"/>
      <c r="X16" s="235"/>
      <c r="Y16" s="235"/>
      <c r="Z16" s="235"/>
      <c r="AA16" s="235"/>
      <c r="AB16" s="235"/>
      <c r="AC16" s="235"/>
      <c r="AD16" s="235"/>
      <c r="AE16" s="235" t="s">
        <v>106</v>
      </c>
      <c r="AF16" s="235"/>
      <c r="AG16" s="235"/>
      <c r="AH16" s="235"/>
      <c r="AI16" s="235"/>
      <c r="AJ16" s="235"/>
      <c r="AK16" s="235"/>
      <c r="AL16" s="235"/>
      <c r="AM16" s="235"/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</row>
    <row r="17" spans="1:60" outlineLevel="1" x14ac:dyDescent="0.2">
      <c r="A17" s="226"/>
      <c r="B17" s="227"/>
      <c r="C17" s="244" t="s">
        <v>119</v>
      </c>
      <c r="D17" s="245"/>
      <c r="E17" s="246">
        <v>6.3220000000000001</v>
      </c>
      <c r="F17" s="232"/>
      <c r="G17" s="232"/>
      <c r="H17" s="232"/>
      <c r="I17" s="232"/>
      <c r="J17" s="232"/>
      <c r="K17" s="232"/>
      <c r="L17" s="232"/>
      <c r="M17" s="232"/>
      <c r="N17" s="233"/>
      <c r="O17" s="233"/>
      <c r="P17" s="233"/>
      <c r="Q17" s="233"/>
      <c r="R17" s="233"/>
      <c r="S17" s="233"/>
      <c r="T17" s="234"/>
      <c r="U17" s="233"/>
      <c r="V17" s="235"/>
      <c r="W17" s="235"/>
      <c r="X17" s="235"/>
      <c r="Y17" s="235"/>
      <c r="Z17" s="235"/>
      <c r="AA17" s="235"/>
      <c r="AB17" s="235"/>
      <c r="AC17" s="235"/>
      <c r="AD17" s="235"/>
      <c r="AE17" s="235" t="s">
        <v>113</v>
      </c>
      <c r="AF17" s="235">
        <v>0</v>
      </c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5"/>
      <c r="BC17" s="235"/>
      <c r="BD17" s="235"/>
      <c r="BE17" s="235"/>
      <c r="BF17" s="235"/>
      <c r="BG17" s="235"/>
      <c r="BH17" s="235"/>
    </row>
    <row r="18" spans="1:60" outlineLevel="1" x14ac:dyDescent="0.2">
      <c r="A18" s="226">
        <v>6</v>
      </c>
      <c r="B18" s="227" t="s">
        <v>120</v>
      </c>
      <c r="C18" s="228" t="s">
        <v>121</v>
      </c>
      <c r="D18" s="229" t="s">
        <v>109</v>
      </c>
      <c r="E18" s="230">
        <v>7.63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3">
        <v>1.5200000000000001E-3</v>
      </c>
      <c r="O18" s="233">
        <f>ROUND(E18*N18,5)</f>
        <v>1.1599999999999999E-2</v>
      </c>
      <c r="P18" s="233">
        <v>0</v>
      </c>
      <c r="Q18" s="233">
        <f>ROUND(E18*P18,5)</f>
        <v>0</v>
      </c>
      <c r="R18" s="233"/>
      <c r="S18" s="233"/>
      <c r="T18" s="234">
        <v>1.173</v>
      </c>
      <c r="U18" s="233">
        <f>ROUND(E18*T18,2)</f>
        <v>8.9499999999999993</v>
      </c>
      <c r="V18" s="235"/>
      <c r="W18" s="235"/>
      <c r="X18" s="235"/>
      <c r="Y18" s="235"/>
      <c r="Z18" s="235"/>
      <c r="AA18" s="235"/>
      <c r="AB18" s="235"/>
      <c r="AC18" s="235"/>
      <c r="AD18" s="235"/>
      <c r="AE18" s="235" t="s">
        <v>106</v>
      </c>
      <c r="AF18" s="235"/>
      <c r="AG18" s="235"/>
      <c r="AH18" s="235"/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  <c r="BA18" s="235"/>
      <c r="BB18" s="235"/>
      <c r="BC18" s="235"/>
      <c r="BD18" s="235"/>
      <c r="BE18" s="235"/>
      <c r="BF18" s="235"/>
      <c r="BG18" s="235"/>
      <c r="BH18" s="235"/>
    </row>
    <row r="19" spans="1:60" outlineLevel="1" x14ac:dyDescent="0.2">
      <c r="A19" s="226"/>
      <c r="B19" s="227"/>
      <c r="C19" s="244" t="s">
        <v>122</v>
      </c>
      <c r="D19" s="245"/>
      <c r="E19" s="246">
        <v>7.63</v>
      </c>
      <c r="F19" s="232"/>
      <c r="G19" s="232"/>
      <c r="H19" s="232"/>
      <c r="I19" s="232"/>
      <c r="J19" s="232"/>
      <c r="K19" s="232"/>
      <c r="L19" s="232"/>
      <c r="M19" s="232"/>
      <c r="N19" s="233"/>
      <c r="O19" s="233"/>
      <c r="P19" s="233"/>
      <c r="Q19" s="233"/>
      <c r="R19" s="233"/>
      <c r="S19" s="233"/>
      <c r="T19" s="234"/>
      <c r="U19" s="233"/>
      <c r="V19" s="235"/>
      <c r="W19" s="235"/>
      <c r="X19" s="235"/>
      <c r="Y19" s="235"/>
      <c r="Z19" s="235"/>
      <c r="AA19" s="235"/>
      <c r="AB19" s="235"/>
      <c r="AC19" s="235"/>
      <c r="AD19" s="235"/>
      <c r="AE19" s="235" t="s">
        <v>113</v>
      </c>
      <c r="AF19" s="235">
        <v>0</v>
      </c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  <c r="BA19" s="235"/>
      <c r="BB19" s="235"/>
      <c r="BC19" s="235"/>
      <c r="BD19" s="235"/>
      <c r="BE19" s="235"/>
      <c r="BF19" s="235"/>
      <c r="BG19" s="235"/>
      <c r="BH19" s="235"/>
    </row>
    <row r="20" spans="1:60" outlineLevel="1" x14ac:dyDescent="0.2">
      <c r="A20" s="226">
        <v>7</v>
      </c>
      <c r="B20" s="227" t="s">
        <v>123</v>
      </c>
      <c r="C20" s="228" t="s">
        <v>124</v>
      </c>
      <c r="D20" s="229" t="s">
        <v>109</v>
      </c>
      <c r="E20" s="230">
        <v>14.715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3">
        <v>5.1999999999999995E-4</v>
      </c>
      <c r="O20" s="233">
        <f>ROUND(E20*N20,5)</f>
        <v>7.6499999999999997E-3</v>
      </c>
      <c r="P20" s="233">
        <v>0</v>
      </c>
      <c r="Q20" s="233">
        <f>ROUND(E20*P20,5)</f>
        <v>0</v>
      </c>
      <c r="R20" s="233"/>
      <c r="S20" s="233"/>
      <c r="T20" s="234">
        <v>0.52900000000000003</v>
      </c>
      <c r="U20" s="233">
        <f>ROUND(E20*T20,2)</f>
        <v>7.78</v>
      </c>
      <c r="V20" s="235"/>
      <c r="W20" s="235"/>
      <c r="X20" s="235"/>
      <c r="Y20" s="235"/>
      <c r="Z20" s="235"/>
      <c r="AA20" s="235"/>
      <c r="AB20" s="235"/>
      <c r="AC20" s="235"/>
      <c r="AD20" s="235"/>
      <c r="AE20" s="235" t="s">
        <v>106</v>
      </c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  <c r="BA20" s="235"/>
      <c r="BB20" s="235"/>
      <c r="BC20" s="235"/>
      <c r="BD20" s="235"/>
      <c r="BE20" s="235"/>
      <c r="BF20" s="235"/>
      <c r="BG20" s="235"/>
      <c r="BH20" s="235"/>
    </row>
    <row r="21" spans="1:60" outlineLevel="1" x14ac:dyDescent="0.2">
      <c r="A21" s="226"/>
      <c r="B21" s="227"/>
      <c r="C21" s="244" t="s">
        <v>125</v>
      </c>
      <c r="D21" s="245"/>
      <c r="E21" s="246">
        <v>14.715</v>
      </c>
      <c r="F21" s="232"/>
      <c r="G21" s="232"/>
      <c r="H21" s="232"/>
      <c r="I21" s="232"/>
      <c r="J21" s="232"/>
      <c r="K21" s="232"/>
      <c r="L21" s="232"/>
      <c r="M21" s="232"/>
      <c r="N21" s="233"/>
      <c r="O21" s="233"/>
      <c r="P21" s="233"/>
      <c r="Q21" s="233"/>
      <c r="R21" s="233"/>
      <c r="S21" s="233"/>
      <c r="T21" s="234"/>
      <c r="U21" s="233"/>
      <c r="V21" s="235"/>
      <c r="W21" s="235"/>
      <c r="X21" s="235"/>
      <c r="Y21" s="235"/>
      <c r="Z21" s="235"/>
      <c r="AA21" s="235"/>
      <c r="AB21" s="235"/>
      <c r="AC21" s="235"/>
      <c r="AD21" s="235"/>
      <c r="AE21" s="235" t="s">
        <v>113</v>
      </c>
      <c r="AF21" s="235">
        <v>0</v>
      </c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</row>
    <row r="22" spans="1:60" outlineLevel="1" x14ac:dyDescent="0.2">
      <c r="A22" s="226">
        <v>8</v>
      </c>
      <c r="B22" s="227" t="s">
        <v>126</v>
      </c>
      <c r="C22" s="228" t="s">
        <v>127</v>
      </c>
      <c r="D22" s="229" t="s">
        <v>109</v>
      </c>
      <c r="E22" s="230">
        <v>23.434999999999999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3">
        <v>1.31E-3</v>
      </c>
      <c r="O22" s="233">
        <f>ROUND(E22*N22,5)</f>
        <v>3.0700000000000002E-2</v>
      </c>
      <c r="P22" s="233">
        <v>0</v>
      </c>
      <c r="Q22" s="233">
        <f>ROUND(E22*P22,5)</f>
        <v>0</v>
      </c>
      <c r="R22" s="233"/>
      <c r="S22" s="233"/>
      <c r="T22" s="234">
        <v>0.79700000000000004</v>
      </c>
      <c r="U22" s="233">
        <f>ROUND(E22*T22,2)</f>
        <v>18.68</v>
      </c>
      <c r="V22" s="235"/>
      <c r="W22" s="235"/>
      <c r="X22" s="235"/>
      <c r="Y22" s="235"/>
      <c r="Z22" s="235"/>
      <c r="AA22" s="235"/>
      <c r="AB22" s="235"/>
      <c r="AC22" s="235"/>
      <c r="AD22" s="235"/>
      <c r="AE22" s="235" t="s">
        <v>106</v>
      </c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</row>
    <row r="23" spans="1:60" outlineLevel="1" x14ac:dyDescent="0.2">
      <c r="A23" s="226"/>
      <c r="B23" s="227"/>
      <c r="C23" s="244" t="s">
        <v>128</v>
      </c>
      <c r="D23" s="245"/>
      <c r="E23" s="246">
        <v>23.434999999999999</v>
      </c>
      <c r="F23" s="232"/>
      <c r="G23" s="232"/>
      <c r="H23" s="232"/>
      <c r="I23" s="232"/>
      <c r="J23" s="232"/>
      <c r="K23" s="232"/>
      <c r="L23" s="232"/>
      <c r="M23" s="232"/>
      <c r="N23" s="233"/>
      <c r="O23" s="233"/>
      <c r="P23" s="233"/>
      <c r="Q23" s="233"/>
      <c r="R23" s="233"/>
      <c r="S23" s="233"/>
      <c r="T23" s="234"/>
      <c r="U23" s="233"/>
      <c r="V23" s="235"/>
      <c r="W23" s="235"/>
      <c r="X23" s="235"/>
      <c r="Y23" s="235"/>
      <c r="Z23" s="235"/>
      <c r="AA23" s="235"/>
      <c r="AB23" s="235"/>
      <c r="AC23" s="235"/>
      <c r="AD23" s="235"/>
      <c r="AE23" s="235" t="s">
        <v>113</v>
      </c>
      <c r="AF23" s="235">
        <v>0</v>
      </c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</row>
    <row r="24" spans="1:60" outlineLevel="1" x14ac:dyDescent="0.2">
      <c r="A24" s="226">
        <v>9</v>
      </c>
      <c r="B24" s="227" t="s">
        <v>129</v>
      </c>
      <c r="C24" s="228" t="s">
        <v>130</v>
      </c>
      <c r="D24" s="229" t="s">
        <v>109</v>
      </c>
      <c r="E24" s="230">
        <v>7.63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3">
        <v>1.3600000000000001E-3</v>
      </c>
      <c r="O24" s="233">
        <f>ROUND(E24*N24,5)</f>
        <v>1.038E-2</v>
      </c>
      <c r="P24" s="233">
        <v>0</v>
      </c>
      <c r="Q24" s="233">
        <f>ROUND(E24*P24,5)</f>
        <v>0</v>
      </c>
      <c r="R24" s="233"/>
      <c r="S24" s="233"/>
      <c r="T24" s="234">
        <v>0.43930000000000002</v>
      </c>
      <c r="U24" s="233">
        <f>ROUND(E24*T24,2)</f>
        <v>3.35</v>
      </c>
      <c r="V24" s="235"/>
      <c r="W24" s="235"/>
      <c r="X24" s="235"/>
      <c r="Y24" s="235"/>
      <c r="Z24" s="235"/>
      <c r="AA24" s="235"/>
      <c r="AB24" s="235"/>
      <c r="AC24" s="235"/>
      <c r="AD24" s="235"/>
      <c r="AE24" s="235" t="s">
        <v>106</v>
      </c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</row>
    <row r="25" spans="1:60" outlineLevel="1" x14ac:dyDescent="0.2">
      <c r="A25" s="226"/>
      <c r="B25" s="227"/>
      <c r="C25" s="244" t="s">
        <v>131</v>
      </c>
      <c r="D25" s="245"/>
      <c r="E25" s="246">
        <v>7.63</v>
      </c>
      <c r="F25" s="232"/>
      <c r="G25" s="232"/>
      <c r="H25" s="232"/>
      <c r="I25" s="232"/>
      <c r="J25" s="232"/>
      <c r="K25" s="232"/>
      <c r="L25" s="232"/>
      <c r="M25" s="232"/>
      <c r="N25" s="233"/>
      <c r="O25" s="233"/>
      <c r="P25" s="233"/>
      <c r="Q25" s="233"/>
      <c r="R25" s="233"/>
      <c r="S25" s="233"/>
      <c r="T25" s="234"/>
      <c r="U25" s="233"/>
      <c r="V25" s="235"/>
      <c r="W25" s="235"/>
      <c r="X25" s="235"/>
      <c r="Y25" s="235"/>
      <c r="Z25" s="235"/>
      <c r="AA25" s="235"/>
      <c r="AB25" s="235"/>
      <c r="AC25" s="235"/>
      <c r="AD25" s="235"/>
      <c r="AE25" s="235" t="s">
        <v>113</v>
      </c>
      <c r="AF25" s="235">
        <v>0</v>
      </c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</row>
    <row r="26" spans="1:60" outlineLevel="1" x14ac:dyDescent="0.2">
      <c r="A26" s="226">
        <v>10</v>
      </c>
      <c r="B26" s="227" t="s">
        <v>132</v>
      </c>
      <c r="C26" s="228" t="s">
        <v>133</v>
      </c>
      <c r="D26" s="229" t="s">
        <v>109</v>
      </c>
      <c r="E26" s="230">
        <v>3.052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3">
        <v>5.2999999999999998E-4</v>
      </c>
      <c r="O26" s="233">
        <f>ROUND(E26*N26,5)</f>
        <v>1.6199999999999999E-3</v>
      </c>
      <c r="P26" s="233">
        <v>0</v>
      </c>
      <c r="Q26" s="233">
        <f>ROUND(E26*P26,5)</f>
        <v>0</v>
      </c>
      <c r="R26" s="233"/>
      <c r="S26" s="233"/>
      <c r="T26" s="234">
        <v>0.26750000000000002</v>
      </c>
      <c r="U26" s="233">
        <f>ROUND(E26*T26,2)</f>
        <v>0.82</v>
      </c>
      <c r="V26" s="235"/>
      <c r="W26" s="235"/>
      <c r="X26" s="235"/>
      <c r="Y26" s="235"/>
      <c r="Z26" s="235"/>
      <c r="AA26" s="235"/>
      <c r="AB26" s="235"/>
      <c r="AC26" s="235"/>
      <c r="AD26" s="235"/>
      <c r="AE26" s="235" t="s">
        <v>106</v>
      </c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</row>
    <row r="27" spans="1:60" outlineLevel="1" x14ac:dyDescent="0.2">
      <c r="A27" s="226"/>
      <c r="B27" s="227"/>
      <c r="C27" s="244" t="s">
        <v>134</v>
      </c>
      <c r="D27" s="245"/>
      <c r="E27" s="246">
        <v>3.052</v>
      </c>
      <c r="F27" s="232"/>
      <c r="G27" s="232"/>
      <c r="H27" s="232"/>
      <c r="I27" s="232"/>
      <c r="J27" s="232"/>
      <c r="K27" s="232"/>
      <c r="L27" s="232"/>
      <c r="M27" s="232"/>
      <c r="N27" s="233"/>
      <c r="O27" s="233"/>
      <c r="P27" s="233"/>
      <c r="Q27" s="233"/>
      <c r="R27" s="233"/>
      <c r="S27" s="233"/>
      <c r="T27" s="234"/>
      <c r="U27" s="233"/>
      <c r="V27" s="235"/>
      <c r="W27" s="235"/>
      <c r="X27" s="235"/>
      <c r="Y27" s="235"/>
      <c r="Z27" s="235"/>
      <c r="AA27" s="235"/>
      <c r="AB27" s="235"/>
      <c r="AC27" s="235"/>
      <c r="AD27" s="235"/>
      <c r="AE27" s="235" t="s">
        <v>113</v>
      </c>
      <c r="AF27" s="235">
        <v>0</v>
      </c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</row>
    <row r="28" spans="1:60" outlineLevel="1" x14ac:dyDescent="0.2">
      <c r="A28" s="226">
        <v>11</v>
      </c>
      <c r="B28" s="227" t="s">
        <v>135</v>
      </c>
      <c r="C28" s="228" t="s">
        <v>136</v>
      </c>
      <c r="D28" s="229" t="s">
        <v>109</v>
      </c>
      <c r="E28" s="230">
        <v>10.246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33">
        <v>2.5000000000000001E-3</v>
      </c>
      <c r="O28" s="233">
        <f>ROUND(E28*N28,5)</f>
        <v>2.562E-2</v>
      </c>
      <c r="P28" s="233">
        <v>0</v>
      </c>
      <c r="Q28" s="233">
        <f>ROUND(E28*P28,5)</f>
        <v>0</v>
      </c>
      <c r="R28" s="233"/>
      <c r="S28" s="233"/>
      <c r="T28" s="234">
        <v>0.8</v>
      </c>
      <c r="U28" s="233">
        <f>ROUND(E28*T28,2)</f>
        <v>8.1999999999999993</v>
      </c>
      <c r="V28" s="235"/>
      <c r="W28" s="235"/>
      <c r="X28" s="235"/>
      <c r="Y28" s="235"/>
      <c r="Z28" s="235"/>
      <c r="AA28" s="235"/>
      <c r="AB28" s="235"/>
      <c r="AC28" s="235"/>
      <c r="AD28" s="235"/>
      <c r="AE28" s="235" t="s">
        <v>106</v>
      </c>
      <c r="AF28" s="235"/>
      <c r="AG28" s="235"/>
      <c r="AH28" s="235"/>
      <c r="AI28" s="235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</row>
    <row r="29" spans="1:60" outlineLevel="1" x14ac:dyDescent="0.2">
      <c r="A29" s="226"/>
      <c r="B29" s="227"/>
      <c r="C29" s="244" t="s">
        <v>137</v>
      </c>
      <c r="D29" s="245"/>
      <c r="E29" s="246">
        <v>10.246</v>
      </c>
      <c r="F29" s="232"/>
      <c r="G29" s="232"/>
      <c r="H29" s="232"/>
      <c r="I29" s="232"/>
      <c r="J29" s="232"/>
      <c r="K29" s="232"/>
      <c r="L29" s="232"/>
      <c r="M29" s="232"/>
      <c r="N29" s="233"/>
      <c r="O29" s="233"/>
      <c r="P29" s="233"/>
      <c r="Q29" s="233"/>
      <c r="R29" s="233"/>
      <c r="S29" s="233"/>
      <c r="T29" s="234"/>
      <c r="U29" s="233"/>
      <c r="V29" s="235"/>
      <c r="W29" s="235"/>
      <c r="X29" s="235"/>
      <c r="Y29" s="235"/>
      <c r="Z29" s="235"/>
      <c r="AA29" s="235"/>
      <c r="AB29" s="235"/>
      <c r="AC29" s="235"/>
      <c r="AD29" s="235"/>
      <c r="AE29" s="235" t="s">
        <v>113</v>
      </c>
      <c r="AF29" s="235">
        <v>0</v>
      </c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5"/>
      <c r="BA29" s="235"/>
      <c r="BB29" s="235"/>
      <c r="BC29" s="235"/>
      <c r="BD29" s="235"/>
      <c r="BE29" s="235"/>
      <c r="BF29" s="235"/>
      <c r="BG29" s="235"/>
      <c r="BH29" s="235"/>
    </row>
    <row r="30" spans="1:60" outlineLevel="1" x14ac:dyDescent="0.2">
      <c r="A30" s="226">
        <v>12</v>
      </c>
      <c r="B30" s="227" t="s">
        <v>138</v>
      </c>
      <c r="C30" s="228" t="s">
        <v>139</v>
      </c>
      <c r="D30" s="229" t="s">
        <v>140</v>
      </c>
      <c r="E30" s="230">
        <v>2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3">
        <v>0</v>
      </c>
      <c r="O30" s="233">
        <f>ROUND(E30*N30,5)</f>
        <v>0</v>
      </c>
      <c r="P30" s="233">
        <v>0</v>
      </c>
      <c r="Q30" s="233">
        <f>ROUND(E30*P30,5)</f>
        <v>0</v>
      </c>
      <c r="R30" s="233"/>
      <c r="S30" s="233"/>
      <c r="T30" s="234">
        <v>0.14799999999999999</v>
      </c>
      <c r="U30" s="233">
        <f>ROUND(E30*T30,2)</f>
        <v>0.3</v>
      </c>
      <c r="V30" s="235"/>
      <c r="W30" s="235"/>
      <c r="X30" s="235"/>
      <c r="Y30" s="235"/>
      <c r="Z30" s="235"/>
      <c r="AA30" s="235"/>
      <c r="AB30" s="235"/>
      <c r="AC30" s="235"/>
      <c r="AD30" s="235"/>
      <c r="AE30" s="235" t="s">
        <v>106</v>
      </c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D30" s="235"/>
      <c r="BE30" s="235"/>
      <c r="BF30" s="235"/>
      <c r="BG30" s="235"/>
      <c r="BH30" s="235"/>
    </row>
    <row r="31" spans="1:60" outlineLevel="1" x14ac:dyDescent="0.2">
      <c r="A31" s="226">
        <v>13</v>
      </c>
      <c r="B31" s="227" t="s">
        <v>141</v>
      </c>
      <c r="C31" s="228" t="s">
        <v>142</v>
      </c>
      <c r="D31" s="229" t="s">
        <v>140</v>
      </c>
      <c r="E31" s="230">
        <v>11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33">
        <v>0</v>
      </c>
      <c r="O31" s="233">
        <f>ROUND(E31*N31,5)</f>
        <v>0</v>
      </c>
      <c r="P31" s="233">
        <v>0</v>
      </c>
      <c r="Q31" s="233">
        <f>ROUND(E31*P31,5)</f>
        <v>0</v>
      </c>
      <c r="R31" s="233"/>
      <c r="S31" s="233"/>
      <c r="T31" s="234">
        <v>0.157</v>
      </c>
      <c r="U31" s="233">
        <f>ROUND(E31*T31,2)</f>
        <v>1.73</v>
      </c>
      <c r="V31" s="235"/>
      <c r="W31" s="235"/>
      <c r="X31" s="235"/>
      <c r="Y31" s="235"/>
      <c r="Z31" s="235"/>
      <c r="AA31" s="235"/>
      <c r="AB31" s="235"/>
      <c r="AC31" s="235"/>
      <c r="AD31" s="235"/>
      <c r="AE31" s="235" t="s">
        <v>106</v>
      </c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</row>
    <row r="32" spans="1:60" outlineLevel="1" x14ac:dyDescent="0.2">
      <c r="A32" s="226">
        <v>14</v>
      </c>
      <c r="B32" s="227" t="s">
        <v>143</v>
      </c>
      <c r="C32" s="228" t="s">
        <v>144</v>
      </c>
      <c r="D32" s="229" t="s">
        <v>140</v>
      </c>
      <c r="E32" s="230">
        <v>5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3">
        <v>0</v>
      </c>
      <c r="O32" s="233">
        <f>ROUND(E32*N32,5)</f>
        <v>0</v>
      </c>
      <c r="P32" s="233">
        <v>0</v>
      </c>
      <c r="Q32" s="233">
        <f>ROUND(E32*P32,5)</f>
        <v>0</v>
      </c>
      <c r="R32" s="233"/>
      <c r="S32" s="233"/>
      <c r="T32" s="234">
        <v>0.17399999999999999</v>
      </c>
      <c r="U32" s="233">
        <f>ROUND(E32*T32,2)</f>
        <v>0.87</v>
      </c>
      <c r="V32" s="235"/>
      <c r="W32" s="235"/>
      <c r="X32" s="235"/>
      <c r="Y32" s="235"/>
      <c r="Z32" s="235"/>
      <c r="AA32" s="235"/>
      <c r="AB32" s="235"/>
      <c r="AC32" s="235"/>
      <c r="AD32" s="235"/>
      <c r="AE32" s="235" t="s">
        <v>106</v>
      </c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</row>
    <row r="33" spans="1:60" outlineLevel="1" x14ac:dyDescent="0.2">
      <c r="A33" s="226">
        <v>15</v>
      </c>
      <c r="B33" s="227" t="s">
        <v>145</v>
      </c>
      <c r="C33" s="228" t="s">
        <v>146</v>
      </c>
      <c r="D33" s="229" t="s">
        <v>140</v>
      </c>
      <c r="E33" s="230">
        <v>10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33">
        <v>0</v>
      </c>
      <c r="O33" s="233">
        <f>ROUND(E33*N33,5)</f>
        <v>0</v>
      </c>
      <c r="P33" s="233">
        <v>0</v>
      </c>
      <c r="Q33" s="233">
        <f>ROUND(E33*P33,5)</f>
        <v>0</v>
      </c>
      <c r="R33" s="233"/>
      <c r="S33" s="233"/>
      <c r="T33" s="234">
        <v>0.25900000000000001</v>
      </c>
      <c r="U33" s="233">
        <f>ROUND(E33*T33,2)</f>
        <v>2.59</v>
      </c>
      <c r="V33" s="235"/>
      <c r="W33" s="235"/>
      <c r="X33" s="235"/>
      <c r="Y33" s="235"/>
      <c r="Z33" s="235"/>
      <c r="AA33" s="235"/>
      <c r="AB33" s="235"/>
      <c r="AC33" s="235"/>
      <c r="AD33" s="235"/>
      <c r="AE33" s="235" t="s">
        <v>106</v>
      </c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  <c r="BD33" s="235"/>
      <c r="BE33" s="235"/>
      <c r="BF33" s="235"/>
      <c r="BG33" s="235"/>
      <c r="BH33" s="235"/>
    </row>
    <row r="34" spans="1:60" ht="22.5" outlineLevel="1" x14ac:dyDescent="0.2">
      <c r="A34" s="226">
        <v>16</v>
      </c>
      <c r="B34" s="227" t="s">
        <v>147</v>
      </c>
      <c r="C34" s="228" t="s">
        <v>148</v>
      </c>
      <c r="D34" s="229" t="s">
        <v>140</v>
      </c>
      <c r="E34" s="230">
        <v>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3">
        <v>2.7E-4</v>
      </c>
      <c r="O34" s="233">
        <f>ROUND(E34*N34,5)</f>
        <v>5.4000000000000001E-4</v>
      </c>
      <c r="P34" s="233">
        <v>0</v>
      </c>
      <c r="Q34" s="233">
        <f>ROUND(E34*P34,5)</f>
        <v>0</v>
      </c>
      <c r="R34" s="233"/>
      <c r="S34" s="233"/>
      <c r="T34" s="234">
        <v>0.33300000000000002</v>
      </c>
      <c r="U34" s="233">
        <f>ROUND(E34*T34,2)</f>
        <v>0.67</v>
      </c>
      <c r="V34" s="235"/>
      <c r="W34" s="235"/>
      <c r="X34" s="235"/>
      <c r="Y34" s="235"/>
      <c r="Z34" s="235"/>
      <c r="AA34" s="235"/>
      <c r="AB34" s="235"/>
      <c r="AC34" s="235"/>
      <c r="AD34" s="235"/>
      <c r="AE34" s="235" t="s">
        <v>106</v>
      </c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</row>
    <row r="35" spans="1:60" ht="22.5" outlineLevel="1" x14ac:dyDescent="0.2">
      <c r="A35" s="226">
        <v>17</v>
      </c>
      <c r="B35" s="227" t="s">
        <v>149</v>
      </c>
      <c r="C35" s="228" t="s">
        <v>150</v>
      </c>
      <c r="D35" s="229" t="s">
        <v>140</v>
      </c>
      <c r="E35" s="230">
        <v>2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33">
        <v>4.8999999999999998E-4</v>
      </c>
      <c r="O35" s="233">
        <f>ROUND(E35*N35,5)</f>
        <v>9.7999999999999997E-4</v>
      </c>
      <c r="P35" s="233">
        <v>0</v>
      </c>
      <c r="Q35" s="233">
        <f>ROUND(E35*P35,5)</f>
        <v>0</v>
      </c>
      <c r="R35" s="233"/>
      <c r="S35" s="233"/>
      <c r="T35" s="234">
        <v>0.13300000000000001</v>
      </c>
      <c r="U35" s="233">
        <f>ROUND(E35*T35,2)</f>
        <v>0.27</v>
      </c>
      <c r="V35" s="235"/>
      <c r="W35" s="235"/>
      <c r="X35" s="235"/>
      <c r="Y35" s="235"/>
      <c r="Z35" s="235"/>
      <c r="AA35" s="235"/>
      <c r="AB35" s="235"/>
      <c r="AC35" s="235"/>
      <c r="AD35" s="235"/>
      <c r="AE35" s="235" t="s">
        <v>106</v>
      </c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5"/>
      <c r="AS35" s="235"/>
      <c r="AT35" s="235"/>
      <c r="AU35" s="235"/>
      <c r="AV35" s="235"/>
      <c r="AW35" s="235"/>
      <c r="AX35" s="235"/>
      <c r="AY35" s="235"/>
      <c r="AZ35" s="235"/>
      <c r="BA35" s="235"/>
      <c r="BB35" s="235"/>
      <c r="BC35" s="235"/>
      <c r="BD35" s="235"/>
      <c r="BE35" s="235"/>
      <c r="BF35" s="235"/>
      <c r="BG35" s="235"/>
      <c r="BH35" s="235"/>
    </row>
    <row r="36" spans="1:60" ht="22.5" outlineLevel="1" x14ac:dyDescent="0.2">
      <c r="A36" s="226">
        <v>18</v>
      </c>
      <c r="B36" s="227" t="s">
        <v>151</v>
      </c>
      <c r="C36" s="228" t="s">
        <v>152</v>
      </c>
      <c r="D36" s="229" t="s">
        <v>140</v>
      </c>
      <c r="E36" s="230">
        <v>1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3">
        <v>1.83E-3</v>
      </c>
      <c r="O36" s="233">
        <f>ROUND(E36*N36,5)</f>
        <v>1.83E-3</v>
      </c>
      <c r="P36" s="233">
        <v>0</v>
      </c>
      <c r="Q36" s="233">
        <f>ROUND(E36*P36,5)</f>
        <v>0</v>
      </c>
      <c r="R36" s="233"/>
      <c r="S36" s="233"/>
      <c r="T36" s="234">
        <v>0.6</v>
      </c>
      <c r="U36" s="233">
        <f>ROUND(E36*T36,2)</f>
        <v>0.6</v>
      </c>
      <c r="V36" s="235"/>
      <c r="W36" s="235"/>
      <c r="X36" s="235"/>
      <c r="Y36" s="235"/>
      <c r="Z36" s="235"/>
      <c r="AA36" s="235"/>
      <c r="AB36" s="235"/>
      <c r="AC36" s="235"/>
      <c r="AD36" s="235"/>
      <c r="AE36" s="235" t="s">
        <v>106</v>
      </c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5"/>
      <c r="BA36" s="235"/>
      <c r="BB36" s="235"/>
      <c r="BC36" s="235"/>
      <c r="BD36" s="235"/>
      <c r="BE36" s="235"/>
      <c r="BF36" s="235"/>
      <c r="BG36" s="235"/>
      <c r="BH36" s="235"/>
    </row>
    <row r="37" spans="1:60" ht="22.5" outlineLevel="1" x14ac:dyDescent="0.2">
      <c r="A37" s="226">
        <v>19</v>
      </c>
      <c r="B37" s="227" t="s">
        <v>153</v>
      </c>
      <c r="C37" s="228" t="s">
        <v>154</v>
      </c>
      <c r="D37" s="229" t="s">
        <v>140</v>
      </c>
      <c r="E37" s="230">
        <v>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3">
        <v>7.3999999999999999E-4</v>
      </c>
      <c r="O37" s="233">
        <f>ROUND(E37*N37,5)</f>
        <v>1.48E-3</v>
      </c>
      <c r="P37" s="233">
        <v>0</v>
      </c>
      <c r="Q37" s="233">
        <f>ROUND(E37*P37,5)</f>
        <v>0</v>
      </c>
      <c r="R37" s="233"/>
      <c r="S37" s="233"/>
      <c r="T37" s="234">
        <v>0.92300000000000004</v>
      </c>
      <c r="U37" s="233">
        <f>ROUND(E37*T37,2)</f>
        <v>1.85</v>
      </c>
      <c r="V37" s="235"/>
      <c r="W37" s="235"/>
      <c r="X37" s="235"/>
      <c r="Y37" s="235"/>
      <c r="Z37" s="235"/>
      <c r="AA37" s="235"/>
      <c r="AB37" s="235"/>
      <c r="AC37" s="235"/>
      <c r="AD37" s="235"/>
      <c r="AE37" s="235" t="s">
        <v>106</v>
      </c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</row>
    <row r="38" spans="1:60" ht="22.5" outlineLevel="1" x14ac:dyDescent="0.2">
      <c r="A38" s="226">
        <v>20</v>
      </c>
      <c r="B38" s="227" t="s">
        <v>155</v>
      </c>
      <c r="C38" s="228" t="s">
        <v>156</v>
      </c>
      <c r="D38" s="229" t="s">
        <v>140</v>
      </c>
      <c r="E38" s="230">
        <v>10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3">
        <v>8.9099999999999995E-3</v>
      </c>
      <c r="O38" s="233">
        <f>ROUND(E38*N38,5)</f>
        <v>8.9099999999999999E-2</v>
      </c>
      <c r="P38" s="233">
        <v>0</v>
      </c>
      <c r="Q38" s="233">
        <f>ROUND(E38*P38,5)</f>
        <v>0</v>
      </c>
      <c r="R38" s="233"/>
      <c r="S38" s="233"/>
      <c r="T38" s="234">
        <v>1.6992400000000001</v>
      </c>
      <c r="U38" s="233">
        <f>ROUND(E38*T38,2)</f>
        <v>16.989999999999998</v>
      </c>
      <c r="V38" s="235"/>
      <c r="W38" s="235"/>
      <c r="X38" s="235"/>
      <c r="Y38" s="235"/>
      <c r="Z38" s="235"/>
      <c r="AA38" s="235"/>
      <c r="AB38" s="235"/>
      <c r="AC38" s="235"/>
      <c r="AD38" s="235"/>
      <c r="AE38" s="235" t="s">
        <v>157</v>
      </c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</row>
    <row r="39" spans="1:60" outlineLevel="1" x14ac:dyDescent="0.2">
      <c r="A39" s="226">
        <v>21</v>
      </c>
      <c r="B39" s="227" t="s">
        <v>158</v>
      </c>
      <c r="C39" s="228" t="s">
        <v>159</v>
      </c>
      <c r="D39" s="229" t="s">
        <v>109</v>
      </c>
      <c r="E39" s="230">
        <v>93.3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3">
        <v>0</v>
      </c>
      <c r="O39" s="233">
        <f>ROUND(E39*N39,5)</f>
        <v>0</v>
      </c>
      <c r="P39" s="233">
        <v>0</v>
      </c>
      <c r="Q39" s="233">
        <f>ROUND(E39*P39,5)</f>
        <v>0</v>
      </c>
      <c r="R39" s="233"/>
      <c r="S39" s="233"/>
      <c r="T39" s="234">
        <v>5.8999999999999997E-2</v>
      </c>
      <c r="U39" s="233">
        <f>ROUND(E39*T39,2)</f>
        <v>5.5</v>
      </c>
      <c r="V39" s="235"/>
      <c r="W39" s="235"/>
      <c r="X39" s="235"/>
      <c r="Y39" s="235"/>
      <c r="Z39" s="235"/>
      <c r="AA39" s="235"/>
      <c r="AB39" s="235"/>
      <c r="AC39" s="235"/>
      <c r="AD39" s="235"/>
      <c r="AE39" s="235" t="s">
        <v>106</v>
      </c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</row>
    <row r="40" spans="1:60" outlineLevel="1" x14ac:dyDescent="0.2">
      <c r="A40" s="226"/>
      <c r="B40" s="227"/>
      <c r="C40" s="244" t="s">
        <v>160</v>
      </c>
      <c r="D40" s="245"/>
      <c r="E40" s="246">
        <v>93.3</v>
      </c>
      <c r="F40" s="232"/>
      <c r="G40" s="232"/>
      <c r="H40" s="232"/>
      <c r="I40" s="232"/>
      <c r="J40" s="232"/>
      <c r="K40" s="232"/>
      <c r="L40" s="232"/>
      <c r="M40" s="232"/>
      <c r="N40" s="233"/>
      <c r="O40" s="233"/>
      <c r="P40" s="233"/>
      <c r="Q40" s="233"/>
      <c r="R40" s="233"/>
      <c r="S40" s="233"/>
      <c r="T40" s="234"/>
      <c r="U40" s="233"/>
      <c r="V40" s="235"/>
      <c r="W40" s="235"/>
      <c r="X40" s="235"/>
      <c r="Y40" s="235"/>
      <c r="Z40" s="235"/>
      <c r="AA40" s="235"/>
      <c r="AB40" s="235"/>
      <c r="AC40" s="235"/>
      <c r="AD40" s="235"/>
      <c r="AE40" s="235" t="s">
        <v>113</v>
      </c>
      <c r="AF40" s="235">
        <v>0</v>
      </c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35"/>
      <c r="AV40" s="235"/>
      <c r="AW40" s="235"/>
      <c r="AX40" s="235"/>
      <c r="AY40" s="235"/>
      <c r="AZ40" s="235"/>
      <c r="BA40" s="235"/>
      <c r="BB40" s="235"/>
      <c r="BC40" s="235"/>
      <c r="BD40" s="235"/>
      <c r="BE40" s="235"/>
      <c r="BF40" s="235"/>
      <c r="BG40" s="235"/>
      <c r="BH40" s="235"/>
    </row>
    <row r="41" spans="1:60" outlineLevel="1" x14ac:dyDescent="0.2">
      <c r="A41" s="226">
        <v>22</v>
      </c>
      <c r="B41" s="227" t="s">
        <v>161</v>
      </c>
      <c r="C41" s="228" t="s">
        <v>162</v>
      </c>
      <c r="D41" s="229" t="s">
        <v>163</v>
      </c>
      <c r="E41" s="230">
        <v>0.19089999999999999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3">
        <v>0</v>
      </c>
      <c r="O41" s="233">
        <f>ROUND(E41*N41,5)</f>
        <v>0</v>
      </c>
      <c r="P41" s="233">
        <v>0</v>
      </c>
      <c r="Q41" s="233">
        <f>ROUND(E41*P41,5)</f>
        <v>0</v>
      </c>
      <c r="R41" s="233"/>
      <c r="S41" s="233"/>
      <c r="T41" s="234">
        <v>1.47</v>
      </c>
      <c r="U41" s="233">
        <f>ROUND(E41*T41,2)</f>
        <v>0.28000000000000003</v>
      </c>
      <c r="V41" s="235"/>
      <c r="W41" s="235"/>
      <c r="X41" s="235"/>
      <c r="Y41" s="235"/>
      <c r="Z41" s="235"/>
      <c r="AA41" s="235"/>
      <c r="AB41" s="235"/>
      <c r="AC41" s="235"/>
      <c r="AD41" s="235"/>
      <c r="AE41" s="235" t="s">
        <v>106</v>
      </c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</row>
    <row r="42" spans="1:60" x14ac:dyDescent="0.2">
      <c r="A42" s="236" t="s">
        <v>101</v>
      </c>
      <c r="B42" s="237" t="s">
        <v>58</v>
      </c>
      <c r="C42" s="238" t="s">
        <v>59</v>
      </c>
      <c r="D42" s="239"/>
      <c r="E42" s="240"/>
      <c r="F42" s="241"/>
      <c r="G42" s="241">
        <f>SUMIF(AE43:AE75,"&lt;&gt;NOR",G43:G75)</f>
        <v>0</v>
      </c>
      <c r="H42" s="241"/>
      <c r="I42" s="241">
        <f>SUM(I43:I75)</f>
        <v>0</v>
      </c>
      <c r="J42" s="241"/>
      <c r="K42" s="241">
        <f>SUM(K43:K75)</f>
        <v>0</v>
      </c>
      <c r="L42" s="241"/>
      <c r="M42" s="241">
        <f>SUM(M43:M75)</f>
        <v>0</v>
      </c>
      <c r="N42" s="242"/>
      <c r="O42" s="242">
        <f>SUM(O43:O75)</f>
        <v>1.6568500000000002</v>
      </c>
      <c r="P42" s="242"/>
      <c r="Q42" s="242">
        <f>SUM(Q43:Q75)</f>
        <v>0</v>
      </c>
      <c r="R42" s="242"/>
      <c r="S42" s="242"/>
      <c r="T42" s="243"/>
      <c r="U42" s="242">
        <f>SUM(U43:U75)</f>
        <v>256.52000000000004</v>
      </c>
      <c r="AE42" s="162" t="s">
        <v>102</v>
      </c>
    </row>
    <row r="43" spans="1:60" outlineLevel="1" x14ac:dyDescent="0.2">
      <c r="A43" s="226">
        <v>23</v>
      </c>
      <c r="B43" s="227" t="s">
        <v>164</v>
      </c>
      <c r="C43" s="228" t="s">
        <v>165</v>
      </c>
      <c r="D43" s="229" t="s">
        <v>109</v>
      </c>
      <c r="E43" s="230">
        <v>38.695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33">
        <v>3.9899999999999996E-3</v>
      </c>
      <c r="O43" s="233">
        <f>ROUND(E43*N43,5)</f>
        <v>0.15439</v>
      </c>
      <c r="P43" s="233">
        <v>0</v>
      </c>
      <c r="Q43" s="233">
        <f>ROUND(E43*P43,5)</f>
        <v>0</v>
      </c>
      <c r="R43" s="233"/>
      <c r="S43" s="233"/>
      <c r="T43" s="234">
        <v>0.54290000000000005</v>
      </c>
      <c r="U43" s="233">
        <f>ROUND(E43*T43,2)</f>
        <v>21.01</v>
      </c>
      <c r="V43" s="235"/>
      <c r="W43" s="235"/>
      <c r="X43" s="235"/>
      <c r="Y43" s="235"/>
      <c r="Z43" s="235"/>
      <c r="AA43" s="235"/>
      <c r="AB43" s="235"/>
      <c r="AC43" s="235"/>
      <c r="AD43" s="235"/>
      <c r="AE43" s="235" t="s">
        <v>106</v>
      </c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  <c r="BA43" s="235"/>
      <c r="BB43" s="235"/>
      <c r="BC43" s="235"/>
      <c r="BD43" s="235"/>
      <c r="BE43" s="235"/>
      <c r="BF43" s="235"/>
      <c r="BG43" s="235"/>
      <c r="BH43" s="235"/>
    </row>
    <row r="44" spans="1:60" outlineLevel="1" x14ac:dyDescent="0.2">
      <c r="A44" s="226"/>
      <c r="B44" s="227"/>
      <c r="C44" s="244" t="s">
        <v>166</v>
      </c>
      <c r="D44" s="245"/>
      <c r="E44" s="246">
        <v>38.695</v>
      </c>
      <c r="F44" s="232"/>
      <c r="G44" s="232"/>
      <c r="H44" s="232"/>
      <c r="I44" s="232"/>
      <c r="J44" s="232"/>
      <c r="K44" s="232"/>
      <c r="L44" s="232"/>
      <c r="M44" s="232"/>
      <c r="N44" s="233"/>
      <c r="O44" s="233"/>
      <c r="P44" s="233"/>
      <c r="Q44" s="233"/>
      <c r="R44" s="233"/>
      <c r="S44" s="233"/>
      <c r="T44" s="234"/>
      <c r="U44" s="233"/>
      <c r="V44" s="235"/>
      <c r="W44" s="235"/>
      <c r="X44" s="235"/>
      <c r="Y44" s="235"/>
      <c r="Z44" s="235"/>
      <c r="AA44" s="235"/>
      <c r="AB44" s="235"/>
      <c r="AC44" s="235"/>
      <c r="AD44" s="235"/>
      <c r="AE44" s="235" t="s">
        <v>113</v>
      </c>
      <c r="AF44" s="235">
        <v>0</v>
      </c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35"/>
      <c r="BA44" s="235"/>
      <c r="BB44" s="235"/>
      <c r="BC44" s="235"/>
      <c r="BD44" s="235"/>
      <c r="BE44" s="235"/>
      <c r="BF44" s="235"/>
      <c r="BG44" s="235"/>
      <c r="BH44" s="235"/>
    </row>
    <row r="45" spans="1:60" outlineLevel="1" x14ac:dyDescent="0.2">
      <c r="A45" s="226">
        <v>24</v>
      </c>
      <c r="B45" s="227" t="s">
        <v>167</v>
      </c>
      <c r="C45" s="228" t="s">
        <v>168</v>
      </c>
      <c r="D45" s="229" t="s">
        <v>109</v>
      </c>
      <c r="E45" s="230">
        <v>66.489999999999995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3">
        <v>5.1799999999999997E-3</v>
      </c>
      <c r="O45" s="233">
        <f>ROUND(E45*N45,5)</f>
        <v>0.34442</v>
      </c>
      <c r="P45" s="233">
        <v>0</v>
      </c>
      <c r="Q45" s="233">
        <f>ROUND(E45*P45,5)</f>
        <v>0</v>
      </c>
      <c r="R45" s="233"/>
      <c r="S45" s="233"/>
      <c r="T45" s="234">
        <v>0.63429999999999997</v>
      </c>
      <c r="U45" s="233">
        <f>ROUND(E45*T45,2)</f>
        <v>42.17</v>
      </c>
      <c r="V45" s="235"/>
      <c r="W45" s="235"/>
      <c r="X45" s="235"/>
      <c r="Y45" s="235"/>
      <c r="Z45" s="235"/>
      <c r="AA45" s="235"/>
      <c r="AB45" s="235"/>
      <c r="AC45" s="235"/>
      <c r="AD45" s="235"/>
      <c r="AE45" s="235" t="s">
        <v>106</v>
      </c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</row>
    <row r="46" spans="1:60" outlineLevel="1" x14ac:dyDescent="0.2">
      <c r="A46" s="226"/>
      <c r="B46" s="227"/>
      <c r="C46" s="244" t="s">
        <v>169</v>
      </c>
      <c r="D46" s="245"/>
      <c r="E46" s="246">
        <v>66.489999999999995</v>
      </c>
      <c r="F46" s="232"/>
      <c r="G46" s="232"/>
      <c r="H46" s="232"/>
      <c r="I46" s="232"/>
      <c r="J46" s="232"/>
      <c r="K46" s="232"/>
      <c r="L46" s="232"/>
      <c r="M46" s="232"/>
      <c r="N46" s="233"/>
      <c r="O46" s="233"/>
      <c r="P46" s="233"/>
      <c r="Q46" s="233"/>
      <c r="R46" s="233"/>
      <c r="S46" s="233"/>
      <c r="T46" s="234"/>
      <c r="U46" s="233"/>
      <c r="V46" s="235"/>
      <c r="W46" s="235"/>
      <c r="X46" s="235"/>
      <c r="Y46" s="235"/>
      <c r="Z46" s="235"/>
      <c r="AA46" s="235"/>
      <c r="AB46" s="235"/>
      <c r="AC46" s="235"/>
      <c r="AD46" s="235"/>
      <c r="AE46" s="235" t="s">
        <v>113</v>
      </c>
      <c r="AF46" s="235">
        <v>0</v>
      </c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</row>
    <row r="47" spans="1:60" outlineLevel="1" x14ac:dyDescent="0.2">
      <c r="A47" s="226">
        <v>25</v>
      </c>
      <c r="B47" s="227" t="s">
        <v>170</v>
      </c>
      <c r="C47" s="228" t="s">
        <v>171</v>
      </c>
      <c r="D47" s="229" t="s">
        <v>109</v>
      </c>
      <c r="E47" s="230">
        <v>4.3600000000000003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33">
        <v>5.3499999999999997E-3</v>
      </c>
      <c r="O47" s="233">
        <f>ROUND(E47*N47,5)</f>
        <v>2.333E-2</v>
      </c>
      <c r="P47" s="233">
        <v>0</v>
      </c>
      <c r="Q47" s="233">
        <f>ROUND(E47*P47,5)</f>
        <v>0</v>
      </c>
      <c r="R47" s="233"/>
      <c r="S47" s="233"/>
      <c r="T47" s="234">
        <v>0.68279999999999996</v>
      </c>
      <c r="U47" s="233">
        <f>ROUND(E47*T47,2)</f>
        <v>2.98</v>
      </c>
      <c r="V47" s="235"/>
      <c r="W47" s="235"/>
      <c r="X47" s="235"/>
      <c r="Y47" s="235"/>
      <c r="Z47" s="235"/>
      <c r="AA47" s="235"/>
      <c r="AB47" s="235"/>
      <c r="AC47" s="235"/>
      <c r="AD47" s="235"/>
      <c r="AE47" s="235" t="s">
        <v>106</v>
      </c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</row>
    <row r="48" spans="1:60" outlineLevel="1" x14ac:dyDescent="0.2">
      <c r="A48" s="226"/>
      <c r="B48" s="227"/>
      <c r="C48" s="244" t="s">
        <v>172</v>
      </c>
      <c r="D48" s="245"/>
      <c r="E48" s="246">
        <v>4.3600000000000003</v>
      </c>
      <c r="F48" s="232"/>
      <c r="G48" s="232"/>
      <c r="H48" s="232"/>
      <c r="I48" s="232"/>
      <c r="J48" s="232"/>
      <c r="K48" s="232"/>
      <c r="L48" s="232"/>
      <c r="M48" s="232"/>
      <c r="N48" s="233"/>
      <c r="O48" s="233"/>
      <c r="P48" s="233"/>
      <c r="Q48" s="233"/>
      <c r="R48" s="233"/>
      <c r="S48" s="233"/>
      <c r="T48" s="234"/>
      <c r="U48" s="233"/>
      <c r="V48" s="235"/>
      <c r="W48" s="235"/>
      <c r="X48" s="235"/>
      <c r="Y48" s="235"/>
      <c r="Z48" s="235"/>
      <c r="AA48" s="235"/>
      <c r="AB48" s="235"/>
      <c r="AC48" s="235"/>
      <c r="AD48" s="235"/>
      <c r="AE48" s="235" t="s">
        <v>113</v>
      </c>
      <c r="AF48" s="235">
        <v>0</v>
      </c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5"/>
      <c r="AS48" s="235"/>
      <c r="AT48" s="235"/>
      <c r="AU48" s="235"/>
      <c r="AV48" s="235"/>
      <c r="AW48" s="235"/>
      <c r="AX48" s="235"/>
      <c r="AY48" s="235"/>
      <c r="AZ48" s="235"/>
      <c r="BA48" s="235"/>
      <c r="BB48" s="235"/>
      <c r="BC48" s="235"/>
      <c r="BD48" s="235"/>
      <c r="BE48" s="235"/>
      <c r="BF48" s="235"/>
      <c r="BG48" s="235"/>
      <c r="BH48" s="235"/>
    </row>
    <row r="49" spans="1:60" outlineLevel="1" x14ac:dyDescent="0.2">
      <c r="A49" s="226">
        <v>26</v>
      </c>
      <c r="B49" s="227" t="s">
        <v>173</v>
      </c>
      <c r="C49" s="228" t="s">
        <v>174</v>
      </c>
      <c r="D49" s="229" t="s">
        <v>109</v>
      </c>
      <c r="E49" s="230">
        <v>28.885000000000002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33">
        <v>5.6299999999999996E-3</v>
      </c>
      <c r="O49" s="233">
        <f>ROUND(E49*N49,5)</f>
        <v>0.16261999999999999</v>
      </c>
      <c r="P49" s="233">
        <v>0</v>
      </c>
      <c r="Q49" s="233">
        <f>ROUND(E49*P49,5)</f>
        <v>0</v>
      </c>
      <c r="R49" s="233"/>
      <c r="S49" s="233"/>
      <c r="T49" s="234">
        <v>0.75470000000000004</v>
      </c>
      <c r="U49" s="233">
        <f>ROUND(E49*T49,2)</f>
        <v>21.8</v>
      </c>
      <c r="V49" s="235"/>
      <c r="W49" s="235"/>
      <c r="X49" s="235"/>
      <c r="Y49" s="235"/>
      <c r="Z49" s="235"/>
      <c r="AA49" s="235"/>
      <c r="AB49" s="235"/>
      <c r="AC49" s="235"/>
      <c r="AD49" s="235"/>
      <c r="AE49" s="235" t="s">
        <v>106</v>
      </c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5"/>
      <c r="AS49" s="235"/>
      <c r="AT49" s="235"/>
      <c r="AU49" s="235"/>
      <c r="AV49" s="235"/>
      <c r="AW49" s="235"/>
      <c r="AX49" s="235"/>
      <c r="AY49" s="235"/>
      <c r="AZ49" s="235"/>
      <c r="BA49" s="235"/>
      <c r="BB49" s="235"/>
      <c r="BC49" s="235"/>
      <c r="BD49" s="235"/>
      <c r="BE49" s="235"/>
      <c r="BF49" s="235"/>
      <c r="BG49" s="235"/>
      <c r="BH49" s="235"/>
    </row>
    <row r="50" spans="1:60" outlineLevel="1" x14ac:dyDescent="0.2">
      <c r="A50" s="226"/>
      <c r="B50" s="227"/>
      <c r="C50" s="244" t="s">
        <v>175</v>
      </c>
      <c r="D50" s="245"/>
      <c r="E50" s="246">
        <v>28.885000000000002</v>
      </c>
      <c r="F50" s="232"/>
      <c r="G50" s="232"/>
      <c r="H50" s="232"/>
      <c r="I50" s="232"/>
      <c r="J50" s="232"/>
      <c r="K50" s="232"/>
      <c r="L50" s="232"/>
      <c r="M50" s="232"/>
      <c r="N50" s="233"/>
      <c r="O50" s="233"/>
      <c r="P50" s="233"/>
      <c r="Q50" s="233"/>
      <c r="R50" s="233"/>
      <c r="S50" s="233"/>
      <c r="T50" s="234"/>
      <c r="U50" s="233"/>
      <c r="V50" s="235"/>
      <c r="W50" s="235"/>
      <c r="X50" s="235"/>
      <c r="Y50" s="235"/>
      <c r="Z50" s="235"/>
      <c r="AA50" s="235"/>
      <c r="AB50" s="235"/>
      <c r="AC50" s="235"/>
      <c r="AD50" s="235"/>
      <c r="AE50" s="235" t="s">
        <v>113</v>
      </c>
      <c r="AF50" s="235">
        <v>0</v>
      </c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5"/>
    </row>
    <row r="51" spans="1:60" outlineLevel="1" x14ac:dyDescent="0.2">
      <c r="A51" s="226">
        <v>27</v>
      </c>
      <c r="B51" s="227" t="s">
        <v>176</v>
      </c>
      <c r="C51" s="228" t="s">
        <v>177</v>
      </c>
      <c r="D51" s="229" t="s">
        <v>109</v>
      </c>
      <c r="E51" s="230">
        <v>34.880000000000003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33">
        <v>4.0099999999999997E-3</v>
      </c>
      <c r="O51" s="233">
        <f>ROUND(E51*N51,5)</f>
        <v>0.13986999999999999</v>
      </c>
      <c r="P51" s="233">
        <v>0</v>
      </c>
      <c r="Q51" s="233">
        <f>ROUND(E51*P51,5)</f>
        <v>0</v>
      </c>
      <c r="R51" s="233"/>
      <c r="S51" s="233"/>
      <c r="T51" s="234">
        <v>0.54290000000000005</v>
      </c>
      <c r="U51" s="233">
        <f>ROUND(E51*T51,2)</f>
        <v>18.940000000000001</v>
      </c>
      <c r="V51" s="235"/>
      <c r="W51" s="235"/>
      <c r="X51" s="235"/>
      <c r="Y51" s="235"/>
      <c r="Z51" s="235"/>
      <c r="AA51" s="235"/>
      <c r="AB51" s="235"/>
      <c r="AC51" s="235"/>
      <c r="AD51" s="235"/>
      <c r="AE51" s="235" t="s">
        <v>106</v>
      </c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</row>
    <row r="52" spans="1:60" outlineLevel="1" x14ac:dyDescent="0.2">
      <c r="A52" s="226"/>
      <c r="B52" s="227"/>
      <c r="C52" s="244" t="s">
        <v>178</v>
      </c>
      <c r="D52" s="245"/>
      <c r="E52" s="246">
        <v>34.880000000000003</v>
      </c>
      <c r="F52" s="232"/>
      <c r="G52" s="232"/>
      <c r="H52" s="232"/>
      <c r="I52" s="232"/>
      <c r="J52" s="232"/>
      <c r="K52" s="232"/>
      <c r="L52" s="232"/>
      <c r="M52" s="232"/>
      <c r="N52" s="233"/>
      <c r="O52" s="233"/>
      <c r="P52" s="233"/>
      <c r="Q52" s="233"/>
      <c r="R52" s="233"/>
      <c r="S52" s="233"/>
      <c r="T52" s="234"/>
      <c r="U52" s="233"/>
      <c r="V52" s="235"/>
      <c r="W52" s="235"/>
      <c r="X52" s="235"/>
      <c r="Y52" s="235"/>
      <c r="Z52" s="235"/>
      <c r="AA52" s="235"/>
      <c r="AB52" s="235"/>
      <c r="AC52" s="235"/>
      <c r="AD52" s="235"/>
      <c r="AE52" s="235" t="s">
        <v>113</v>
      </c>
      <c r="AF52" s="235">
        <v>0</v>
      </c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</row>
    <row r="53" spans="1:60" outlineLevel="1" x14ac:dyDescent="0.2">
      <c r="A53" s="226">
        <v>28</v>
      </c>
      <c r="B53" s="227" t="s">
        <v>179</v>
      </c>
      <c r="C53" s="228" t="s">
        <v>180</v>
      </c>
      <c r="D53" s="229" t="s">
        <v>109</v>
      </c>
      <c r="E53" s="230">
        <v>52.32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3">
        <v>5.2199999999999998E-3</v>
      </c>
      <c r="O53" s="233">
        <f>ROUND(E53*N53,5)</f>
        <v>0.27311000000000002</v>
      </c>
      <c r="P53" s="233">
        <v>0</v>
      </c>
      <c r="Q53" s="233">
        <f>ROUND(E53*P53,5)</f>
        <v>0</v>
      </c>
      <c r="R53" s="233"/>
      <c r="S53" s="233"/>
      <c r="T53" s="234">
        <v>0.63429999999999997</v>
      </c>
      <c r="U53" s="233">
        <f>ROUND(E53*T53,2)</f>
        <v>33.19</v>
      </c>
      <c r="V53" s="235"/>
      <c r="W53" s="235"/>
      <c r="X53" s="235"/>
      <c r="Y53" s="235"/>
      <c r="Z53" s="235"/>
      <c r="AA53" s="235"/>
      <c r="AB53" s="235"/>
      <c r="AC53" s="235"/>
      <c r="AD53" s="235"/>
      <c r="AE53" s="235" t="s">
        <v>106</v>
      </c>
      <c r="AF53" s="235"/>
      <c r="AG53" s="235"/>
      <c r="AH53" s="235"/>
      <c r="AI53" s="235"/>
      <c r="AJ53" s="235"/>
      <c r="AK53" s="235"/>
      <c r="AL53" s="235"/>
      <c r="AM53" s="235"/>
      <c r="AN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G53" s="235"/>
      <c r="BH53" s="235"/>
    </row>
    <row r="54" spans="1:60" outlineLevel="1" x14ac:dyDescent="0.2">
      <c r="A54" s="226"/>
      <c r="B54" s="227"/>
      <c r="C54" s="244" t="s">
        <v>181</v>
      </c>
      <c r="D54" s="245"/>
      <c r="E54" s="246">
        <v>52.32</v>
      </c>
      <c r="F54" s="232"/>
      <c r="G54" s="232"/>
      <c r="H54" s="232"/>
      <c r="I54" s="232"/>
      <c r="J54" s="232"/>
      <c r="K54" s="232"/>
      <c r="L54" s="232"/>
      <c r="M54" s="232"/>
      <c r="N54" s="233"/>
      <c r="O54" s="233"/>
      <c r="P54" s="233"/>
      <c r="Q54" s="233"/>
      <c r="R54" s="233"/>
      <c r="S54" s="233"/>
      <c r="T54" s="234"/>
      <c r="U54" s="233"/>
      <c r="V54" s="235"/>
      <c r="W54" s="235"/>
      <c r="X54" s="235"/>
      <c r="Y54" s="235"/>
      <c r="Z54" s="235"/>
      <c r="AA54" s="235"/>
      <c r="AB54" s="235"/>
      <c r="AC54" s="235"/>
      <c r="AD54" s="235"/>
      <c r="AE54" s="235" t="s">
        <v>113</v>
      </c>
      <c r="AF54" s="235">
        <v>0</v>
      </c>
      <c r="AG54" s="235"/>
      <c r="AH54" s="235"/>
      <c r="AI54" s="235"/>
      <c r="AJ54" s="235"/>
      <c r="AK54" s="235"/>
      <c r="AL54" s="235"/>
      <c r="AM54" s="235"/>
      <c r="AN54" s="235"/>
      <c r="AO54" s="235"/>
      <c r="AP54" s="235"/>
      <c r="AQ54" s="235"/>
      <c r="AR54" s="235"/>
      <c r="AS54" s="235"/>
      <c r="AT54" s="235"/>
      <c r="AU54" s="235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G54" s="235"/>
      <c r="BH54" s="235"/>
    </row>
    <row r="55" spans="1:60" outlineLevel="1" x14ac:dyDescent="0.2">
      <c r="A55" s="226">
        <v>29</v>
      </c>
      <c r="B55" s="227" t="s">
        <v>182</v>
      </c>
      <c r="C55" s="228" t="s">
        <v>183</v>
      </c>
      <c r="D55" s="229" t="s">
        <v>109</v>
      </c>
      <c r="E55" s="230">
        <v>29.43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3">
        <v>5.7299999999999999E-3</v>
      </c>
      <c r="O55" s="233">
        <f>ROUND(E55*N55,5)</f>
        <v>0.16863</v>
      </c>
      <c r="P55" s="233">
        <v>0</v>
      </c>
      <c r="Q55" s="233">
        <f>ROUND(E55*P55,5)</f>
        <v>0</v>
      </c>
      <c r="R55" s="233"/>
      <c r="S55" s="233"/>
      <c r="T55" s="234">
        <v>0.75470000000000004</v>
      </c>
      <c r="U55" s="233">
        <f>ROUND(E55*T55,2)</f>
        <v>22.21</v>
      </c>
      <c r="V55" s="235"/>
      <c r="W55" s="235"/>
      <c r="X55" s="235"/>
      <c r="Y55" s="235"/>
      <c r="Z55" s="235"/>
      <c r="AA55" s="235"/>
      <c r="AB55" s="235"/>
      <c r="AC55" s="235"/>
      <c r="AD55" s="235"/>
      <c r="AE55" s="235" t="s">
        <v>106</v>
      </c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  <c r="BH55" s="235"/>
    </row>
    <row r="56" spans="1:60" outlineLevel="1" x14ac:dyDescent="0.2">
      <c r="A56" s="226"/>
      <c r="B56" s="227"/>
      <c r="C56" s="244" t="s">
        <v>184</v>
      </c>
      <c r="D56" s="245"/>
      <c r="E56" s="246">
        <v>29.43</v>
      </c>
      <c r="F56" s="232"/>
      <c r="G56" s="232"/>
      <c r="H56" s="232"/>
      <c r="I56" s="232"/>
      <c r="J56" s="232"/>
      <c r="K56" s="232"/>
      <c r="L56" s="232"/>
      <c r="M56" s="232"/>
      <c r="N56" s="233"/>
      <c r="O56" s="233"/>
      <c r="P56" s="233"/>
      <c r="Q56" s="233"/>
      <c r="R56" s="233"/>
      <c r="S56" s="233"/>
      <c r="T56" s="234"/>
      <c r="U56" s="233"/>
      <c r="V56" s="235"/>
      <c r="W56" s="235"/>
      <c r="X56" s="235"/>
      <c r="Y56" s="235"/>
      <c r="Z56" s="235"/>
      <c r="AA56" s="235"/>
      <c r="AB56" s="235"/>
      <c r="AC56" s="235"/>
      <c r="AD56" s="235"/>
      <c r="AE56" s="235" t="s">
        <v>113</v>
      </c>
      <c r="AF56" s="235">
        <v>0</v>
      </c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</row>
    <row r="57" spans="1:60" outlineLevel="1" x14ac:dyDescent="0.2">
      <c r="A57" s="226">
        <v>30</v>
      </c>
      <c r="B57" s="227" t="s">
        <v>185</v>
      </c>
      <c r="C57" s="228" t="s">
        <v>186</v>
      </c>
      <c r="D57" s="229" t="s">
        <v>109</v>
      </c>
      <c r="E57" s="230">
        <v>64.855000000000004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3">
        <v>5.4099999999999999E-3</v>
      </c>
      <c r="O57" s="233">
        <f>ROUND(E57*N57,5)</f>
        <v>0.35087000000000002</v>
      </c>
      <c r="P57" s="233">
        <v>0</v>
      </c>
      <c r="Q57" s="233">
        <f>ROUND(E57*P57,5)</f>
        <v>0</v>
      </c>
      <c r="R57" s="233"/>
      <c r="S57" s="233"/>
      <c r="T57" s="234">
        <v>0.68279999999999996</v>
      </c>
      <c r="U57" s="233">
        <f>ROUND(E57*T57,2)</f>
        <v>44.28</v>
      </c>
      <c r="V57" s="235"/>
      <c r="W57" s="235"/>
      <c r="X57" s="235"/>
      <c r="Y57" s="235"/>
      <c r="Z57" s="235"/>
      <c r="AA57" s="235"/>
      <c r="AB57" s="235"/>
      <c r="AC57" s="235"/>
      <c r="AD57" s="235"/>
      <c r="AE57" s="235" t="s">
        <v>106</v>
      </c>
      <c r="AF57" s="235"/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35"/>
      <c r="AU57" s="235"/>
      <c r="AV57" s="235"/>
      <c r="AW57" s="235"/>
      <c r="AX57" s="235"/>
      <c r="AY57" s="235"/>
      <c r="AZ57" s="235"/>
      <c r="BA57" s="235"/>
      <c r="BB57" s="235"/>
      <c r="BC57" s="235"/>
      <c r="BD57" s="235"/>
      <c r="BE57" s="235"/>
      <c r="BF57" s="235"/>
      <c r="BG57" s="235"/>
      <c r="BH57" s="235"/>
    </row>
    <row r="58" spans="1:60" outlineLevel="1" x14ac:dyDescent="0.2">
      <c r="A58" s="226"/>
      <c r="B58" s="227"/>
      <c r="C58" s="244" t="s">
        <v>187</v>
      </c>
      <c r="D58" s="245"/>
      <c r="E58" s="246">
        <v>64.855000000000004</v>
      </c>
      <c r="F58" s="232"/>
      <c r="G58" s="232"/>
      <c r="H58" s="232"/>
      <c r="I58" s="232"/>
      <c r="J58" s="232"/>
      <c r="K58" s="232"/>
      <c r="L58" s="232"/>
      <c r="M58" s="232"/>
      <c r="N58" s="233"/>
      <c r="O58" s="233"/>
      <c r="P58" s="233"/>
      <c r="Q58" s="233"/>
      <c r="R58" s="233"/>
      <c r="S58" s="233"/>
      <c r="T58" s="234"/>
      <c r="U58" s="233"/>
      <c r="V58" s="235"/>
      <c r="W58" s="235"/>
      <c r="X58" s="235"/>
      <c r="Y58" s="235"/>
      <c r="Z58" s="235"/>
      <c r="AA58" s="235"/>
      <c r="AB58" s="235"/>
      <c r="AC58" s="235"/>
      <c r="AD58" s="235"/>
      <c r="AE58" s="235" t="s">
        <v>113</v>
      </c>
      <c r="AF58" s="235">
        <v>0</v>
      </c>
      <c r="AG58" s="235"/>
      <c r="AH58" s="235"/>
      <c r="AI58" s="235"/>
      <c r="AJ58" s="235"/>
      <c r="AK58" s="235"/>
      <c r="AL58" s="235"/>
      <c r="AM58" s="235"/>
      <c r="AN58" s="235"/>
      <c r="AO58" s="235"/>
      <c r="AP58" s="235"/>
      <c r="AQ58" s="235"/>
      <c r="AR58" s="235"/>
      <c r="AS58" s="235"/>
      <c r="AT58" s="235"/>
      <c r="AU58" s="235"/>
      <c r="AV58" s="235"/>
      <c r="AW58" s="235"/>
      <c r="AX58" s="235"/>
      <c r="AY58" s="235"/>
      <c r="AZ58" s="235"/>
      <c r="BA58" s="235"/>
      <c r="BB58" s="235"/>
      <c r="BC58" s="235"/>
      <c r="BD58" s="235"/>
      <c r="BE58" s="235"/>
      <c r="BF58" s="235"/>
      <c r="BG58" s="235"/>
      <c r="BH58" s="235"/>
    </row>
    <row r="59" spans="1:60" outlineLevel="1" x14ac:dyDescent="0.2">
      <c r="A59" s="226">
        <v>31</v>
      </c>
      <c r="B59" s="227" t="s">
        <v>188</v>
      </c>
      <c r="C59" s="228" t="s">
        <v>189</v>
      </c>
      <c r="D59" s="229" t="s">
        <v>140</v>
      </c>
      <c r="E59" s="230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3">
        <v>5.1999999999999995E-4</v>
      </c>
      <c r="O59" s="233">
        <f>ROUND(E59*N59,5)</f>
        <v>5.1999999999999995E-4</v>
      </c>
      <c r="P59" s="233">
        <v>0</v>
      </c>
      <c r="Q59" s="233">
        <f>ROUND(E59*P59,5)</f>
        <v>0</v>
      </c>
      <c r="R59" s="233"/>
      <c r="S59" s="233"/>
      <c r="T59" s="234">
        <v>0.35926000000000002</v>
      </c>
      <c r="U59" s="233">
        <f>ROUND(E59*T59,2)</f>
        <v>0.36</v>
      </c>
      <c r="V59" s="235"/>
      <c r="W59" s="235"/>
      <c r="X59" s="235"/>
      <c r="Y59" s="235"/>
      <c r="Z59" s="235"/>
      <c r="AA59" s="235"/>
      <c r="AB59" s="235"/>
      <c r="AC59" s="235"/>
      <c r="AD59" s="235"/>
      <c r="AE59" s="235" t="s">
        <v>106</v>
      </c>
      <c r="AF59" s="235"/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5"/>
      <c r="BF59" s="235"/>
      <c r="BG59" s="235"/>
      <c r="BH59" s="235"/>
    </row>
    <row r="60" spans="1:60" outlineLevel="1" x14ac:dyDescent="0.2">
      <c r="A60" s="226">
        <v>32</v>
      </c>
      <c r="B60" s="227" t="s">
        <v>190</v>
      </c>
      <c r="C60" s="228" t="s">
        <v>191</v>
      </c>
      <c r="D60" s="229" t="s">
        <v>140</v>
      </c>
      <c r="E60" s="230">
        <v>3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33">
        <v>7.6000000000000004E-4</v>
      </c>
      <c r="O60" s="233">
        <f>ROUND(E60*N60,5)</f>
        <v>2.2799999999999999E-3</v>
      </c>
      <c r="P60" s="233">
        <v>0</v>
      </c>
      <c r="Q60" s="233">
        <f>ROUND(E60*P60,5)</f>
        <v>0</v>
      </c>
      <c r="R60" s="233"/>
      <c r="S60" s="233"/>
      <c r="T60" s="234">
        <v>0.43275000000000002</v>
      </c>
      <c r="U60" s="233">
        <f>ROUND(E60*T60,2)</f>
        <v>1.3</v>
      </c>
      <c r="V60" s="235"/>
      <c r="W60" s="235"/>
      <c r="X60" s="235"/>
      <c r="Y60" s="235"/>
      <c r="Z60" s="235"/>
      <c r="AA60" s="235"/>
      <c r="AB60" s="235"/>
      <c r="AC60" s="235"/>
      <c r="AD60" s="235"/>
      <c r="AE60" s="235" t="s">
        <v>106</v>
      </c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5"/>
      <c r="BF60" s="235"/>
      <c r="BG60" s="235"/>
      <c r="BH60" s="235"/>
    </row>
    <row r="61" spans="1:60" outlineLevel="1" x14ac:dyDescent="0.2">
      <c r="A61" s="226">
        <v>33</v>
      </c>
      <c r="B61" s="227" t="s">
        <v>192</v>
      </c>
      <c r="C61" s="228" t="s">
        <v>193</v>
      </c>
      <c r="D61" s="229" t="s">
        <v>140</v>
      </c>
      <c r="E61" s="230">
        <v>48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3">
        <v>0</v>
      </c>
      <c r="O61" s="233">
        <f>ROUND(E61*N61,5)</f>
        <v>0</v>
      </c>
      <c r="P61" s="233">
        <v>0</v>
      </c>
      <c r="Q61" s="233">
        <f>ROUND(E61*P61,5)</f>
        <v>0</v>
      </c>
      <c r="R61" s="233"/>
      <c r="S61" s="233"/>
      <c r="T61" s="234">
        <v>0.42499999999999999</v>
      </c>
      <c r="U61" s="233">
        <f>ROUND(E61*T61,2)</f>
        <v>20.399999999999999</v>
      </c>
      <c r="V61" s="235"/>
      <c r="W61" s="235"/>
      <c r="X61" s="235"/>
      <c r="Y61" s="235"/>
      <c r="Z61" s="235"/>
      <c r="AA61" s="235"/>
      <c r="AB61" s="235"/>
      <c r="AC61" s="235"/>
      <c r="AD61" s="235"/>
      <c r="AE61" s="235" t="s">
        <v>106</v>
      </c>
      <c r="AF61" s="235"/>
      <c r="AG61" s="235"/>
      <c r="AH61" s="235"/>
      <c r="AI61" s="235"/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</row>
    <row r="62" spans="1:60" outlineLevel="1" x14ac:dyDescent="0.2">
      <c r="A62" s="226">
        <v>34</v>
      </c>
      <c r="B62" s="227" t="s">
        <v>194</v>
      </c>
      <c r="C62" s="228" t="s">
        <v>195</v>
      </c>
      <c r="D62" s="229" t="s">
        <v>140</v>
      </c>
      <c r="E62" s="230">
        <v>2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3">
        <v>0</v>
      </c>
      <c r="O62" s="233">
        <f>ROUND(E62*N62,5)</f>
        <v>0</v>
      </c>
      <c r="P62" s="233">
        <v>0</v>
      </c>
      <c r="Q62" s="233">
        <f>ROUND(E62*P62,5)</f>
        <v>0</v>
      </c>
      <c r="R62" s="233"/>
      <c r="S62" s="233"/>
      <c r="T62" s="234">
        <v>0.42499999999999999</v>
      </c>
      <c r="U62" s="233">
        <f>ROUND(E62*T62,2)</f>
        <v>0.85</v>
      </c>
      <c r="V62" s="235"/>
      <c r="W62" s="235"/>
      <c r="X62" s="235"/>
      <c r="Y62" s="235"/>
      <c r="Z62" s="235"/>
      <c r="AA62" s="235"/>
      <c r="AB62" s="235"/>
      <c r="AC62" s="235"/>
      <c r="AD62" s="235"/>
      <c r="AE62" s="235" t="s">
        <v>106</v>
      </c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</row>
    <row r="63" spans="1:60" outlineLevel="1" x14ac:dyDescent="0.2">
      <c r="A63" s="226">
        <v>35</v>
      </c>
      <c r="B63" s="227" t="s">
        <v>196</v>
      </c>
      <c r="C63" s="228" t="s">
        <v>197</v>
      </c>
      <c r="D63" s="229" t="s">
        <v>140</v>
      </c>
      <c r="E63" s="230">
        <v>36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3">
        <v>6.3000000000000003E-4</v>
      </c>
      <c r="O63" s="233">
        <f>ROUND(E63*N63,5)</f>
        <v>2.2679999999999999E-2</v>
      </c>
      <c r="P63" s="233">
        <v>0</v>
      </c>
      <c r="Q63" s="233">
        <f>ROUND(E63*P63,5)</f>
        <v>0</v>
      </c>
      <c r="R63" s="233"/>
      <c r="S63" s="233"/>
      <c r="T63" s="234">
        <v>0.27200000000000002</v>
      </c>
      <c r="U63" s="233">
        <f>ROUND(E63*T63,2)</f>
        <v>9.7899999999999991</v>
      </c>
      <c r="V63" s="235"/>
      <c r="W63" s="235"/>
      <c r="X63" s="235"/>
      <c r="Y63" s="235"/>
      <c r="Z63" s="235"/>
      <c r="AA63" s="235"/>
      <c r="AB63" s="235"/>
      <c r="AC63" s="235"/>
      <c r="AD63" s="235"/>
      <c r="AE63" s="235" t="s">
        <v>106</v>
      </c>
      <c r="AF63" s="235"/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</row>
    <row r="64" spans="1:60" outlineLevel="1" x14ac:dyDescent="0.2">
      <c r="A64" s="226">
        <v>36</v>
      </c>
      <c r="B64" s="227" t="s">
        <v>198</v>
      </c>
      <c r="C64" s="228" t="s">
        <v>199</v>
      </c>
      <c r="D64" s="229" t="s">
        <v>200</v>
      </c>
      <c r="E64" s="230">
        <v>6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3">
        <v>1.48E-3</v>
      </c>
      <c r="O64" s="233">
        <f>ROUND(E64*N64,5)</f>
        <v>8.8800000000000007E-3</v>
      </c>
      <c r="P64" s="233">
        <v>0</v>
      </c>
      <c r="Q64" s="233">
        <f>ROUND(E64*P64,5)</f>
        <v>0</v>
      </c>
      <c r="R64" s="233"/>
      <c r="S64" s="233"/>
      <c r="T64" s="234">
        <v>0.54</v>
      </c>
      <c r="U64" s="233">
        <f>ROUND(E64*T64,2)</f>
        <v>3.24</v>
      </c>
      <c r="V64" s="235"/>
      <c r="W64" s="235"/>
      <c r="X64" s="235"/>
      <c r="Y64" s="235"/>
      <c r="Z64" s="235"/>
      <c r="AA64" s="235"/>
      <c r="AB64" s="235"/>
      <c r="AC64" s="235"/>
      <c r="AD64" s="235"/>
      <c r="AE64" s="235" t="s">
        <v>106</v>
      </c>
      <c r="AF64" s="235"/>
      <c r="AG64" s="235"/>
      <c r="AH64" s="235"/>
      <c r="AI64" s="235"/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</row>
    <row r="65" spans="1:60" outlineLevel="1" x14ac:dyDescent="0.2">
      <c r="A65" s="226">
        <v>37</v>
      </c>
      <c r="B65" s="227" t="s">
        <v>201</v>
      </c>
      <c r="C65" s="228" t="s">
        <v>202</v>
      </c>
      <c r="D65" s="229" t="s">
        <v>140</v>
      </c>
      <c r="E65" s="230">
        <v>3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33">
        <v>1.8000000000000001E-4</v>
      </c>
      <c r="O65" s="233">
        <f>ROUND(E65*N65,5)</f>
        <v>5.4000000000000001E-4</v>
      </c>
      <c r="P65" s="233">
        <v>0</v>
      </c>
      <c r="Q65" s="233">
        <f>ROUND(E65*P65,5)</f>
        <v>0</v>
      </c>
      <c r="R65" s="233"/>
      <c r="S65" s="233"/>
      <c r="T65" s="234">
        <v>0.16500000000000001</v>
      </c>
      <c r="U65" s="233">
        <f>ROUND(E65*T65,2)</f>
        <v>0.5</v>
      </c>
      <c r="V65" s="235"/>
      <c r="W65" s="235"/>
      <c r="X65" s="235"/>
      <c r="Y65" s="235"/>
      <c r="Z65" s="235"/>
      <c r="AA65" s="235"/>
      <c r="AB65" s="235"/>
      <c r="AC65" s="235"/>
      <c r="AD65" s="235"/>
      <c r="AE65" s="235" t="s">
        <v>106</v>
      </c>
      <c r="AF65" s="235"/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5"/>
      <c r="AR65" s="235"/>
      <c r="AS65" s="235"/>
      <c r="AT65" s="235"/>
      <c r="AU65" s="235"/>
      <c r="AV65" s="235"/>
      <c r="AW65" s="235"/>
      <c r="AX65" s="235"/>
      <c r="AY65" s="235"/>
      <c r="AZ65" s="235"/>
      <c r="BA65" s="235"/>
      <c r="BB65" s="235"/>
      <c r="BC65" s="235"/>
      <c r="BD65" s="235"/>
      <c r="BE65" s="235"/>
      <c r="BF65" s="235"/>
      <c r="BG65" s="235"/>
      <c r="BH65" s="235"/>
    </row>
    <row r="66" spans="1:60" outlineLevel="1" x14ac:dyDescent="0.2">
      <c r="A66" s="226">
        <v>38</v>
      </c>
      <c r="B66" s="227" t="s">
        <v>203</v>
      </c>
      <c r="C66" s="228" t="s">
        <v>204</v>
      </c>
      <c r="D66" s="229" t="s">
        <v>140</v>
      </c>
      <c r="E66" s="230">
        <v>13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3">
        <v>3.1E-4</v>
      </c>
      <c r="O66" s="233">
        <f>ROUND(E66*N66,5)</f>
        <v>4.0299999999999997E-3</v>
      </c>
      <c r="P66" s="233">
        <v>0</v>
      </c>
      <c r="Q66" s="233">
        <f>ROUND(E66*P66,5)</f>
        <v>0</v>
      </c>
      <c r="R66" s="233"/>
      <c r="S66" s="233"/>
      <c r="T66" s="234">
        <v>0.20699999999999999</v>
      </c>
      <c r="U66" s="233">
        <f>ROUND(E66*T66,2)</f>
        <v>2.69</v>
      </c>
      <c r="V66" s="235"/>
      <c r="W66" s="235"/>
      <c r="X66" s="235"/>
      <c r="Y66" s="235"/>
      <c r="Z66" s="235"/>
      <c r="AA66" s="235"/>
      <c r="AB66" s="235"/>
      <c r="AC66" s="235"/>
      <c r="AD66" s="235"/>
      <c r="AE66" s="235" t="s">
        <v>106</v>
      </c>
      <c r="AF66" s="235"/>
      <c r="AG66" s="235"/>
      <c r="AH66" s="235"/>
      <c r="AI66" s="235"/>
      <c r="AJ66" s="235"/>
      <c r="AK66" s="235"/>
      <c r="AL66" s="235"/>
      <c r="AM66" s="235"/>
      <c r="AN66" s="235"/>
      <c r="AO66" s="235"/>
      <c r="AP66" s="235"/>
      <c r="AQ66" s="235"/>
      <c r="AR66" s="235"/>
      <c r="AS66" s="235"/>
      <c r="AT66" s="235"/>
      <c r="AU66" s="235"/>
      <c r="AV66" s="235"/>
      <c r="AW66" s="235"/>
      <c r="AX66" s="235"/>
      <c r="AY66" s="235"/>
      <c r="AZ66" s="235"/>
      <c r="BA66" s="235"/>
      <c r="BB66" s="235"/>
      <c r="BC66" s="235"/>
      <c r="BD66" s="235"/>
      <c r="BE66" s="235"/>
      <c r="BF66" s="235"/>
      <c r="BG66" s="235"/>
      <c r="BH66" s="235"/>
    </row>
    <row r="67" spans="1:60" outlineLevel="1" x14ac:dyDescent="0.2">
      <c r="A67" s="226">
        <v>39</v>
      </c>
      <c r="B67" s="227" t="s">
        <v>205</v>
      </c>
      <c r="C67" s="228" t="s">
        <v>206</v>
      </c>
      <c r="D67" s="229" t="s">
        <v>140</v>
      </c>
      <c r="E67" s="230">
        <v>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33">
        <v>4.8000000000000001E-4</v>
      </c>
      <c r="O67" s="233">
        <f>ROUND(E67*N67,5)</f>
        <v>4.8000000000000001E-4</v>
      </c>
      <c r="P67" s="233">
        <v>0</v>
      </c>
      <c r="Q67" s="233">
        <f>ROUND(E67*P67,5)</f>
        <v>0</v>
      </c>
      <c r="R67" s="233"/>
      <c r="S67" s="233"/>
      <c r="T67" s="234">
        <v>0.22700000000000001</v>
      </c>
      <c r="U67" s="233">
        <f>ROUND(E67*T67,2)</f>
        <v>0.23</v>
      </c>
      <c r="V67" s="235"/>
      <c r="W67" s="235"/>
      <c r="X67" s="235"/>
      <c r="Y67" s="235"/>
      <c r="Z67" s="235"/>
      <c r="AA67" s="235"/>
      <c r="AB67" s="235"/>
      <c r="AC67" s="235"/>
      <c r="AD67" s="235"/>
      <c r="AE67" s="235" t="s">
        <v>106</v>
      </c>
      <c r="AF67" s="235"/>
      <c r="AG67" s="235"/>
      <c r="AH67" s="235"/>
      <c r="AI67" s="235"/>
      <c r="AJ67" s="235"/>
      <c r="AK67" s="235"/>
      <c r="AL67" s="235"/>
      <c r="AM67" s="235"/>
      <c r="AN67" s="235"/>
      <c r="AO67" s="235"/>
      <c r="AP67" s="235"/>
      <c r="AQ67" s="235"/>
      <c r="AR67" s="235"/>
      <c r="AS67" s="235"/>
      <c r="AT67" s="235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235"/>
      <c r="BF67" s="235"/>
      <c r="BG67" s="235"/>
      <c r="BH67" s="235"/>
    </row>
    <row r="68" spans="1:60" outlineLevel="1" x14ac:dyDescent="0.2">
      <c r="A68" s="226">
        <v>40</v>
      </c>
      <c r="B68" s="227" t="s">
        <v>207</v>
      </c>
      <c r="C68" s="228" t="s">
        <v>208</v>
      </c>
      <c r="D68" s="229" t="s">
        <v>140</v>
      </c>
      <c r="E68" s="230">
        <v>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3">
        <v>2.0000000000000001E-4</v>
      </c>
      <c r="O68" s="233">
        <f>ROUND(E68*N68,5)</f>
        <v>2.0000000000000001E-4</v>
      </c>
      <c r="P68" s="233">
        <v>0</v>
      </c>
      <c r="Q68" s="233">
        <f>ROUND(E68*P68,5)</f>
        <v>0</v>
      </c>
      <c r="R68" s="233"/>
      <c r="S68" s="233"/>
      <c r="T68" s="234">
        <v>0</v>
      </c>
      <c r="U68" s="233">
        <f>ROUND(E68*T68,2)</f>
        <v>0</v>
      </c>
      <c r="V68" s="235"/>
      <c r="W68" s="235"/>
      <c r="X68" s="235"/>
      <c r="Y68" s="235"/>
      <c r="Z68" s="235"/>
      <c r="AA68" s="235"/>
      <c r="AB68" s="235"/>
      <c r="AC68" s="235"/>
      <c r="AD68" s="235"/>
      <c r="AE68" s="235" t="s">
        <v>209</v>
      </c>
      <c r="AF68" s="235"/>
      <c r="AG68" s="235"/>
      <c r="AH68" s="235"/>
      <c r="AI68" s="235"/>
      <c r="AJ68" s="235"/>
      <c r="AK68" s="235"/>
      <c r="AL68" s="235"/>
      <c r="AM68" s="235"/>
      <c r="AN68" s="235"/>
      <c r="AO68" s="235"/>
      <c r="AP68" s="235"/>
      <c r="AQ68" s="235"/>
      <c r="AR68" s="235"/>
      <c r="AS68" s="235"/>
      <c r="AT68" s="235"/>
      <c r="AU68" s="235"/>
      <c r="AV68" s="235"/>
      <c r="AW68" s="235"/>
      <c r="AX68" s="235"/>
      <c r="AY68" s="235"/>
      <c r="AZ68" s="235"/>
      <c r="BA68" s="235"/>
      <c r="BB68" s="235"/>
      <c r="BC68" s="235"/>
      <c r="BD68" s="235"/>
      <c r="BE68" s="235"/>
      <c r="BF68" s="235"/>
      <c r="BG68" s="235"/>
      <c r="BH68" s="235"/>
    </row>
    <row r="69" spans="1:60" outlineLevel="1" x14ac:dyDescent="0.2">
      <c r="A69" s="226">
        <v>41</v>
      </c>
      <c r="B69" s="227" t="s">
        <v>210</v>
      </c>
      <c r="C69" s="228" t="s">
        <v>211</v>
      </c>
      <c r="D69" s="229" t="s">
        <v>140</v>
      </c>
      <c r="E69" s="230">
        <v>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3">
        <v>0</v>
      </c>
      <c r="O69" s="233">
        <f>ROUND(E69*N69,5)</f>
        <v>0</v>
      </c>
      <c r="P69" s="233">
        <v>0</v>
      </c>
      <c r="Q69" s="233">
        <f>ROUND(E69*P69,5)</f>
        <v>0</v>
      </c>
      <c r="R69" s="233"/>
      <c r="S69" s="233"/>
      <c r="T69" s="234">
        <v>0.17696999999999999</v>
      </c>
      <c r="U69" s="233">
        <f>ROUND(E69*T69,2)</f>
        <v>0.18</v>
      </c>
      <c r="V69" s="235"/>
      <c r="W69" s="235"/>
      <c r="X69" s="235"/>
      <c r="Y69" s="235"/>
      <c r="Z69" s="235"/>
      <c r="AA69" s="235"/>
      <c r="AB69" s="235"/>
      <c r="AC69" s="235"/>
      <c r="AD69" s="235"/>
      <c r="AE69" s="235" t="s">
        <v>106</v>
      </c>
      <c r="AF69" s="235"/>
      <c r="AG69" s="235"/>
      <c r="AH69" s="235"/>
      <c r="AI69" s="235"/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35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235"/>
      <c r="BF69" s="235"/>
      <c r="BG69" s="235"/>
      <c r="BH69" s="235"/>
    </row>
    <row r="70" spans="1:60" outlineLevel="1" x14ac:dyDescent="0.2">
      <c r="A70" s="226">
        <v>42</v>
      </c>
      <c r="B70" s="227" t="s">
        <v>212</v>
      </c>
      <c r="C70" s="228" t="s">
        <v>213</v>
      </c>
      <c r="D70" s="229" t="s">
        <v>140</v>
      </c>
      <c r="E70" s="230">
        <v>1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3">
        <v>0</v>
      </c>
      <c r="O70" s="233">
        <f>ROUND(E70*N70,5)</f>
        <v>0</v>
      </c>
      <c r="P70" s="233">
        <v>0</v>
      </c>
      <c r="Q70" s="233">
        <f>ROUND(E70*P70,5)</f>
        <v>0</v>
      </c>
      <c r="R70" s="233"/>
      <c r="S70" s="233"/>
      <c r="T70" s="234">
        <v>0.21593999999999999</v>
      </c>
      <c r="U70" s="233">
        <f>ROUND(E70*T70,2)</f>
        <v>0.22</v>
      </c>
      <c r="V70" s="235"/>
      <c r="W70" s="235"/>
      <c r="X70" s="235"/>
      <c r="Y70" s="235"/>
      <c r="Z70" s="235"/>
      <c r="AA70" s="235"/>
      <c r="AB70" s="235"/>
      <c r="AC70" s="235"/>
      <c r="AD70" s="235"/>
      <c r="AE70" s="235" t="s">
        <v>106</v>
      </c>
      <c r="AF70" s="235"/>
      <c r="AG70" s="235"/>
      <c r="AH70" s="235"/>
      <c r="AI70" s="235"/>
      <c r="AJ70" s="235"/>
      <c r="AK70" s="235"/>
      <c r="AL70" s="235"/>
      <c r="AM70" s="235"/>
      <c r="AN70" s="235"/>
      <c r="AO70" s="235"/>
      <c r="AP70" s="235"/>
      <c r="AQ70" s="235"/>
      <c r="AR70" s="235"/>
      <c r="AS70" s="235"/>
      <c r="AT70" s="235"/>
      <c r="AU70" s="235"/>
      <c r="AV70" s="235"/>
      <c r="AW70" s="235"/>
      <c r="AX70" s="235"/>
      <c r="AY70" s="235"/>
      <c r="AZ70" s="235"/>
      <c r="BA70" s="235"/>
      <c r="BB70" s="235"/>
      <c r="BC70" s="235"/>
      <c r="BD70" s="235"/>
      <c r="BE70" s="235"/>
      <c r="BF70" s="235"/>
      <c r="BG70" s="235"/>
      <c r="BH70" s="235"/>
    </row>
    <row r="71" spans="1:60" outlineLevel="1" x14ac:dyDescent="0.2">
      <c r="A71" s="226">
        <v>43</v>
      </c>
      <c r="B71" s="227" t="s">
        <v>214</v>
      </c>
      <c r="C71" s="228" t="s">
        <v>215</v>
      </c>
      <c r="D71" s="229" t="s">
        <v>140</v>
      </c>
      <c r="E71" s="230">
        <v>1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33">
        <v>0</v>
      </c>
      <c r="O71" s="233">
        <f>ROUND(E71*N71,5)</f>
        <v>0</v>
      </c>
      <c r="P71" s="233">
        <v>0</v>
      </c>
      <c r="Q71" s="233">
        <f>ROUND(E71*P71,5)</f>
        <v>0</v>
      </c>
      <c r="R71" s="233"/>
      <c r="S71" s="233"/>
      <c r="T71" s="234">
        <v>0.25024000000000002</v>
      </c>
      <c r="U71" s="233">
        <f>ROUND(E71*T71,2)</f>
        <v>0.25</v>
      </c>
      <c r="V71" s="235"/>
      <c r="W71" s="235"/>
      <c r="X71" s="235"/>
      <c r="Y71" s="235"/>
      <c r="Z71" s="235"/>
      <c r="AA71" s="235"/>
      <c r="AB71" s="235"/>
      <c r="AC71" s="235"/>
      <c r="AD71" s="235"/>
      <c r="AE71" s="235" t="s">
        <v>106</v>
      </c>
      <c r="AF71" s="235"/>
      <c r="AG71" s="235"/>
      <c r="AH71" s="235"/>
      <c r="AI71" s="235"/>
      <c r="AJ71" s="235"/>
      <c r="AK71" s="235"/>
      <c r="AL71" s="235"/>
      <c r="AM71" s="235"/>
      <c r="AN71" s="235"/>
      <c r="AO71" s="235"/>
      <c r="AP71" s="235"/>
      <c r="AQ71" s="235"/>
      <c r="AR71" s="235"/>
      <c r="AS71" s="235"/>
      <c r="AT71" s="235"/>
      <c r="AU71" s="235"/>
      <c r="AV71" s="235"/>
      <c r="AW71" s="235"/>
      <c r="AX71" s="235"/>
      <c r="AY71" s="235"/>
      <c r="AZ71" s="235"/>
      <c r="BA71" s="235"/>
      <c r="BB71" s="235"/>
      <c r="BC71" s="235"/>
      <c r="BD71" s="235"/>
      <c r="BE71" s="235"/>
      <c r="BF71" s="235"/>
      <c r="BG71" s="235"/>
      <c r="BH71" s="235"/>
    </row>
    <row r="72" spans="1:60" outlineLevel="1" x14ac:dyDescent="0.2">
      <c r="A72" s="226">
        <v>44</v>
      </c>
      <c r="B72" s="227" t="s">
        <v>216</v>
      </c>
      <c r="C72" s="228" t="s">
        <v>217</v>
      </c>
      <c r="D72" s="229" t="s">
        <v>109</v>
      </c>
      <c r="E72" s="230">
        <v>266.5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3">
        <v>0</v>
      </c>
      <c r="O72" s="233">
        <f>ROUND(E72*N72,5)</f>
        <v>0</v>
      </c>
      <c r="P72" s="233">
        <v>0</v>
      </c>
      <c r="Q72" s="233">
        <f>ROUND(E72*P72,5)</f>
        <v>0</v>
      </c>
      <c r="R72" s="233"/>
      <c r="S72" s="233"/>
      <c r="T72" s="234">
        <v>2.9000000000000001E-2</v>
      </c>
      <c r="U72" s="233">
        <f>ROUND(E72*T72,2)</f>
        <v>7.73</v>
      </c>
      <c r="V72" s="235"/>
      <c r="W72" s="235"/>
      <c r="X72" s="235"/>
      <c r="Y72" s="235"/>
      <c r="Z72" s="235"/>
      <c r="AA72" s="235"/>
      <c r="AB72" s="235"/>
      <c r="AC72" s="235"/>
      <c r="AD72" s="235"/>
      <c r="AE72" s="235" t="s">
        <v>106</v>
      </c>
      <c r="AF72" s="235"/>
      <c r="AG72" s="235"/>
      <c r="AH72" s="235"/>
      <c r="AI72" s="235"/>
      <c r="AJ72" s="235"/>
      <c r="AK72" s="235"/>
      <c r="AL72" s="235"/>
      <c r="AM72" s="235"/>
      <c r="AN72" s="235"/>
      <c r="AO72" s="235"/>
      <c r="AP72" s="235"/>
      <c r="AQ72" s="235"/>
      <c r="AR72" s="235"/>
      <c r="AS72" s="235"/>
      <c r="AT72" s="235"/>
      <c r="AU72" s="235"/>
      <c r="AV72" s="235"/>
      <c r="AW72" s="235"/>
      <c r="AX72" s="235"/>
      <c r="AY72" s="235"/>
      <c r="AZ72" s="235"/>
      <c r="BA72" s="235"/>
      <c r="BB72" s="235"/>
      <c r="BC72" s="235"/>
      <c r="BD72" s="235"/>
      <c r="BE72" s="235"/>
      <c r="BF72" s="235"/>
      <c r="BG72" s="235"/>
      <c r="BH72" s="235"/>
    </row>
    <row r="73" spans="1:60" outlineLevel="1" x14ac:dyDescent="0.2">
      <c r="A73" s="226"/>
      <c r="B73" s="227"/>
      <c r="C73" s="244" t="s">
        <v>218</v>
      </c>
      <c r="D73" s="245"/>
      <c r="E73" s="246">
        <v>127</v>
      </c>
      <c r="F73" s="232"/>
      <c r="G73" s="232"/>
      <c r="H73" s="232"/>
      <c r="I73" s="232"/>
      <c r="J73" s="232"/>
      <c r="K73" s="232"/>
      <c r="L73" s="232"/>
      <c r="M73" s="232"/>
      <c r="N73" s="233"/>
      <c r="O73" s="233"/>
      <c r="P73" s="233"/>
      <c r="Q73" s="233"/>
      <c r="R73" s="233"/>
      <c r="S73" s="233"/>
      <c r="T73" s="234"/>
      <c r="U73" s="233"/>
      <c r="V73" s="235"/>
      <c r="W73" s="235"/>
      <c r="X73" s="235"/>
      <c r="Y73" s="235"/>
      <c r="Z73" s="235"/>
      <c r="AA73" s="235"/>
      <c r="AB73" s="235"/>
      <c r="AC73" s="235"/>
      <c r="AD73" s="235"/>
      <c r="AE73" s="235" t="s">
        <v>113</v>
      </c>
      <c r="AF73" s="235">
        <v>0</v>
      </c>
      <c r="AG73" s="235"/>
      <c r="AH73" s="235"/>
      <c r="AI73" s="235"/>
      <c r="AJ73" s="235"/>
      <c r="AK73" s="235"/>
      <c r="AL73" s="235"/>
      <c r="AM73" s="235"/>
      <c r="AN73" s="235"/>
      <c r="AO73" s="235"/>
      <c r="AP73" s="235"/>
      <c r="AQ73" s="235"/>
      <c r="AR73" s="235"/>
      <c r="AS73" s="235"/>
      <c r="AT73" s="235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235"/>
      <c r="BF73" s="235"/>
      <c r="BG73" s="235"/>
      <c r="BH73" s="235"/>
    </row>
    <row r="74" spans="1:60" outlineLevel="1" x14ac:dyDescent="0.2">
      <c r="A74" s="226"/>
      <c r="B74" s="227"/>
      <c r="C74" s="244" t="s">
        <v>219</v>
      </c>
      <c r="D74" s="245"/>
      <c r="E74" s="246">
        <v>139.5</v>
      </c>
      <c r="F74" s="232"/>
      <c r="G74" s="232"/>
      <c r="H74" s="232"/>
      <c r="I74" s="232"/>
      <c r="J74" s="232"/>
      <c r="K74" s="232"/>
      <c r="L74" s="232"/>
      <c r="M74" s="232"/>
      <c r="N74" s="233"/>
      <c r="O74" s="233"/>
      <c r="P74" s="233"/>
      <c r="Q74" s="233"/>
      <c r="R74" s="233"/>
      <c r="S74" s="233"/>
      <c r="T74" s="234"/>
      <c r="U74" s="233"/>
      <c r="V74" s="235"/>
      <c r="W74" s="235"/>
      <c r="X74" s="235"/>
      <c r="Y74" s="235"/>
      <c r="Z74" s="235"/>
      <c r="AA74" s="235"/>
      <c r="AB74" s="235"/>
      <c r="AC74" s="235"/>
      <c r="AD74" s="235"/>
      <c r="AE74" s="235" t="s">
        <v>113</v>
      </c>
      <c r="AF74" s="235">
        <v>0</v>
      </c>
      <c r="AG74" s="235"/>
      <c r="AH74" s="235"/>
      <c r="AI74" s="235"/>
      <c r="AJ74" s="235"/>
      <c r="AK74" s="235"/>
      <c r="AL74" s="235"/>
      <c r="AM74" s="235"/>
      <c r="AN74" s="235"/>
      <c r="AO74" s="235"/>
      <c r="AP74" s="235"/>
      <c r="AQ74" s="235"/>
      <c r="AR74" s="235"/>
      <c r="AS74" s="235"/>
      <c r="AT74" s="235"/>
      <c r="AU74" s="235"/>
      <c r="AV74" s="235"/>
      <c r="AW74" s="235"/>
      <c r="AX74" s="235"/>
      <c r="AY74" s="235"/>
      <c r="AZ74" s="235"/>
      <c r="BA74" s="235"/>
      <c r="BB74" s="235"/>
      <c r="BC74" s="235"/>
      <c r="BD74" s="235"/>
      <c r="BE74" s="235"/>
      <c r="BF74" s="235"/>
      <c r="BG74" s="235"/>
      <c r="BH74" s="235"/>
    </row>
    <row r="75" spans="1:60" outlineLevel="1" x14ac:dyDescent="0.2">
      <c r="A75" s="226">
        <v>45</v>
      </c>
      <c r="B75" s="227" t="s">
        <v>220</v>
      </c>
      <c r="C75" s="228" t="s">
        <v>221</v>
      </c>
      <c r="D75" s="229" t="s">
        <v>163</v>
      </c>
      <c r="E75" s="230">
        <v>1.6569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3">
        <v>0</v>
      </c>
      <c r="O75" s="233">
        <f>ROUND(E75*N75,5)</f>
        <v>0</v>
      </c>
      <c r="P75" s="233">
        <v>0</v>
      </c>
      <c r="Q75" s="233">
        <f>ROUND(E75*P75,5)</f>
        <v>0</v>
      </c>
      <c r="R75" s="233"/>
      <c r="S75" s="233"/>
      <c r="T75" s="234">
        <v>1.327</v>
      </c>
      <c r="U75" s="233">
        <f>ROUND(E75*T75,2)</f>
        <v>2.2000000000000002</v>
      </c>
      <c r="V75" s="235"/>
      <c r="W75" s="235"/>
      <c r="X75" s="235"/>
      <c r="Y75" s="235"/>
      <c r="Z75" s="235"/>
      <c r="AA75" s="235"/>
      <c r="AB75" s="235"/>
      <c r="AC75" s="235"/>
      <c r="AD75" s="235"/>
      <c r="AE75" s="235" t="s">
        <v>106</v>
      </c>
      <c r="AF75" s="235"/>
      <c r="AG75" s="235"/>
      <c r="AH75" s="235"/>
      <c r="AI75" s="235"/>
      <c r="AJ75" s="235"/>
      <c r="AK75" s="235"/>
      <c r="AL75" s="235"/>
      <c r="AM75" s="235"/>
      <c r="AN75" s="235"/>
      <c r="AO75" s="235"/>
      <c r="AP75" s="235"/>
      <c r="AQ75" s="235"/>
      <c r="AR75" s="235"/>
      <c r="AS75" s="235"/>
      <c r="AT75" s="235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235"/>
      <c r="BF75" s="235"/>
      <c r="BG75" s="235"/>
      <c r="BH75" s="235"/>
    </row>
    <row r="76" spans="1:60" x14ac:dyDescent="0.2">
      <c r="A76" s="236" t="s">
        <v>101</v>
      </c>
      <c r="B76" s="237" t="s">
        <v>60</v>
      </c>
      <c r="C76" s="238" t="s">
        <v>61</v>
      </c>
      <c r="D76" s="239"/>
      <c r="E76" s="240"/>
      <c r="F76" s="241"/>
      <c r="G76" s="241">
        <f>SUMIF(AE77:AE101,"&lt;&gt;NOR",G77:G101)</f>
        <v>0</v>
      </c>
      <c r="H76" s="241"/>
      <c r="I76" s="241">
        <f>SUM(I77:I101)</f>
        <v>0</v>
      </c>
      <c r="J76" s="241"/>
      <c r="K76" s="241">
        <f>SUM(K77:K101)</f>
        <v>0</v>
      </c>
      <c r="L76" s="241"/>
      <c r="M76" s="241">
        <f>SUM(M77:M101)</f>
        <v>0</v>
      </c>
      <c r="N76" s="242"/>
      <c r="O76" s="242">
        <f>SUM(O77:O101)</f>
        <v>0.59864000000000017</v>
      </c>
      <c r="P76" s="242"/>
      <c r="Q76" s="242">
        <f>SUM(Q77:Q101)</f>
        <v>0</v>
      </c>
      <c r="R76" s="242"/>
      <c r="S76" s="242"/>
      <c r="T76" s="243"/>
      <c r="U76" s="242">
        <f>SUM(U77:U101)</f>
        <v>69.97</v>
      </c>
      <c r="AE76" s="162" t="s">
        <v>102</v>
      </c>
    </row>
    <row r="77" spans="1:60" outlineLevel="1" x14ac:dyDescent="0.2">
      <c r="A77" s="226">
        <v>46</v>
      </c>
      <c r="B77" s="227" t="s">
        <v>222</v>
      </c>
      <c r="C77" s="228" t="s">
        <v>223</v>
      </c>
      <c r="D77" s="229" t="s">
        <v>224</v>
      </c>
      <c r="E77" s="230">
        <v>3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33">
        <v>1.772E-2</v>
      </c>
      <c r="O77" s="233">
        <f>ROUND(E77*N77,5)</f>
        <v>5.3159999999999999E-2</v>
      </c>
      <c r="P77" s="233">
        <v>0</v>
      </c>
      <c r="Q77" s="233">
        <f>ROUND(E77*P77,5)</f>
        <v>0</v>
      </c>
      <c r="R77" s="233"/>
      <c r="S77" s="233"/>
      <c r="T77" s="234">
        <v>0.97299999999999998</v>
      </c>
      <c r="U77" s="233">
        <f>ROUND(E77*T77,2)</f>
        <v>2.92</v>
      </c>
      <c r="V77" s="235"/>
      <c r="W77" s="235"/>
      <c r="X77" s="235"/>
      <c r="Y77" s="235"/>
      <c r="Z77" s="235"/>
      <c r="AA77" s="235"/>
      <c r="AB77" s="235"/>
      <c r="AC77" s="235"/>
      <c r="AD77" s="235"/>
      <c r="AE77" s="235" t="s">
        <v>106</v>
      </c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5"/>
      <c r="AQ77" s="235"/>
      <c r="AR77" s="235"/>
      <c r="AS77" s="235"/>
      <c r="AT77" s="235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235"/>
      <c r="BF77" s="235"/>
      <c r="BG77" s="235"/>
      <c r="BH77" s="235"/>
    </row>
    <row r="78" spans="1:60" outlineLevel="1" x14ac:dyDescent="0.2">
      <c r="A78" s="226">
        <v>47</v>
      </c>
      <c r="B78" s="227" t="s">
        <v>225</v>
      </c>
      <c r="C78" s="228" t="s">
        <v>226</v>
      </c>
      <c r="D78" s="229" t="s">
        <v>224</v>
      </c>
      <c r="E78" s="230">
        <v>4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33">
        <v>1.8890000000000001E-2</v>
      </c>
      <c r="O78" s="233">
        <f>ROUND(E78*N78,5)</f>
        <v>7.5560000000000002E-2</v>
      </c>
      <c r="P78" s="233">
        <v>0</v>
      </c>
      <c r="Q78" s="233">
        <f>ROUND(E78*P78,5)</f>
        <v>0</v>
      </c>
      <c r="R78" s="233"/>
      <c r="S78" s="233"/>
      <c r="T78" s="234">
        <v>0.97299999999999998</v>
      </c>
      <c r="U78" s="233">
        <f>ROUND(E78*T78,2)</f>
        <v>3.89</v>
      </c>
      <c r="V78" s="235"/>
      <c r="W78" s="235"/>
      <c r="X78" s="235"/>
      <c r="Y78" s="235"/>
      <c r="Z78" s="235"/>
      <c r="AA78" s="235"/>
      <c r="AB78" s="235"/>
      <c r="AC78" s="235"/>
      <c r="AD78" s="235"/>
      <c r="AE78" s="235" t="s">
        <v>106</v>
      </c>
      <c r="AF78" s="235"/>
      <c r="AG78" s="235"/>
      <c r="AH78" s="235"/>
      <c r="AI78" s="235"/>
      <c r="AJ78" s="235"/>
      <c r="AK78" s="235"/>
      <c r="AL78" s="235"/>
      <c r="AM78" s="235"/>
      <c r="AN78" s="235"/>
      <c r="AO78" s="235"/>
      <c r="AP78" s="235"/>
      <c r="AQ78" s="235"/>
      <c r="AR78" s="235"/>
      <c r="AS78" s="235"/>
      <c r="AT78" s="235"/>
      <c r="AU78" s="235"/>
      <c r="AV78" s="235"/>
      <c r="AW78" s="235"/>
      <c r="AX78" s="235"/>
      <c r="AY78" s="235"/>
      <c r="AZ78" s="235"/>
      <c r="BA78" s="235"/>
      <c r="BB78" s="235"/>
      <c r="BC78" s="235"/>
      <c r="BD78" s="235"/>
      <c r="BE78" s="235"/>
      <c r="BF78" s="235"/>
      <c r="BG78" s="235"/>
      <c r="BH78" s="235"/>
    </row>
    <row r="79" spans="1:60" ht="22.5" outlineLevel="1" x14ac:dyDescent="0.2">
      <c r="A79" s="226">
        <v>48</v>
      </c>
      <c r="B79" s="227" t="s">
        <v>227</v>
      </c>
      <c r="C79" s="228" t="s">
        <v>228</v>
      </c>
      <c r="D79" s="229" t="s">
        <v>224</v>
      </c>
      <c r="E79" s="230">
        <v>7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3">
        <v>8.9999999999999993E-3</v>
      </c>
      <c r="O79" s="233">
        <f>ROUND(E79*N79,5)</f>
        <v>6.3E-2</v>
      </c>
      <c r="P79" s="233">
        <v>0</v>
      </c>
      <c r="Q79" s="233">
        <f>ROUND(E79*P79,5)</f>
        <v>0</v>
      </c>
      <c r="R79" s="233"/>
      <c r="S79" s="233"/>
      <c r="T79" s="234">
        <v>1.77</v>
      </c>
      <c r="U79" s="233">
        <f>ROUND(E79*T79,2)</f>
        <v>12.39</v>
      </c>
      <c r="V79" s="235"/>
      <c r="W79" s="235"/>
      <c r="X79" s="235"/>
      <c r="Y79" s="235"/>
      <c r="Z79" s="235"/>
      <c r="AA79" s="235"/>
      <c r="AB79" s="235"/>
      <c r="AC79" s="235"/>
      <c r="AD79" s="235"/>
      <c r="AE79" s="235" t="s">
        <v>106</v>
      </c>
      <c r="AF79" s="235"/>
      <c r="AG79" s="235"/>
      <c r="AH79" s="235"/>
      <c r="AI79" s="235"/>
      <c r="AJ79" s="235"/>
      <c r="AK79" s="235"/>
      <c r="AL79" s="235"/>
      <c r="AM79" s="235"/>
      <c r="AN79" s="235"/>
      <c r="AO79" s="235"/>
      <c r="AP79" s="235"/>
      <c r="AQ79" s="235"/>
      <c r="AR79" s="235"/>
      <c r="AS79" s="235"/>
      <c r="AT79" s="235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235"/>
      <c r="BF79" s="235"/>
      <c r="BG79" s="235"/>
      <c r="BH79" s="235"/>
    </row>
    <row r="80" spans="1:60" outlineLevel="1" x14ac:dyDescent="0.2">
      <c r="A80" s="226">
        <v>49</v>
      </c>
      <c r="B80" s="227" t="s">
        <v>229</v>
      </c>
      <c r="C80" s="228" t="s">
        <v>230</v>
      </c>
      <c r="D80" s="229" t="s">
        <v>224</v>
      </c>
      <c r="E80" s="230">
        <v>3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33">
        <v>1.444E-2</v>
      </c>
      <c r="O80" s="233">
        <f>ROUND(E80*N80,5)</f>
        <v>4.3319999999999997E-2</v>
      </c>
      <c r="P80" s="233">
        <v>0</v>
      </c>
      <c r="Q80" s="233">
        <f>ROUND(E80*P80,5)</f>
        <v>0</v>
      </c>
      <c r="R80" s="233"/>
      <c r="S80" s="233"/>
      <c r="T80" s="234">
        <v>1.25</v>
      </c>
      <c r="U80" s="233">
        <f>ROUND(E80*T80,2)</f>
        <v>3.75</v>
      </c>
      <c r="V80" s="235"/>
      <c r="W80" s="235"/>
      <c r="X80" s="235"/>
      <c r="Y80" s="235"/>
      <c r="Z80" s="235"/>
      <c r="AA80" s="235"/>
      <c r="AB80" s="235"/>
      <c r="AC80" s="235"/>
      <c r="AD80" s="235"/>
      <c r="AE80" s="235" t="s">
        <v>106</v>
      </c>
      <c r="AF80" s="235"/>
      <c r="AG80" s="235"/>
      <c r="AH80" s="235"/>
      <c r="AI80" s="235"/>
      <c r="AJ80" s="235"/>
      <c r="AK80" s="235"/>
      <c r="AL80" s="235"/>
      <c r="AM80" s="235"/>
      <c r="AN80" s="235"/>
      <c r="AO80" s="235"/>
      <c r="AP80" s="235"/>
      <c r="AQ80" s="235"/>
      <c r="AR80" s="235"/>
      <c r="AS80" s="235"/>
      <c r="AT80" s="235"/>
      <c r="AU80" s="235"/>
      <c r="AV80" s="235"/>
      <c r="AW80" s="235"/>
      <c r="AX80" s="235"/>
      <c r="AY80" s="235"/>
      <c r="AZ80" s="235"/>
      <c r="BA80" s="235"/>
      <c r="BB80" s="235"/>
      <c r="BC80" s="235"/>
      <c r="BD80" s="235"/>
      <c r="BE80" s="235"/>
      <c r="BF80" s="235"/>
      <c r="BG80" s="235"/>
      <c r="BH80" s="235"/>
    </row>
    <row r="81" spans="1:60" outlineLevel="1" x14ac:dyDescent="0.2">
      <c r="A81" s="226">
        <v>50</v>
      </c>
      <c r="B81" s="227" t="s">
        <v>231</v>
      </c>
      <c r="C81" s="228" t="s">
        <v>232</v>
      </c>
      <c r="D81" s="229" t="s">
        <v>140</v>
      </c>
      <c r="E81" s="230">
        <v>3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3">
        <v>2.7000000000000001E-3</v>
      </c>
      <c r="O81" s="233">
        <f>ROUND(E81*N81,5)</f>
        <v>8.0999999999999996E-3</v>
      </c>
      <c r="P81" s="233">
        <v>0</v>
      </c>
      <c r="Q81" s="233">
        <f>ROUND(E81*P81,5)</f>
        <v>0</v>
      </c>
      <c r="R81" s="233"/>
      <c r="S81" s="233"/>
      <c r="T81" s="234">
        <v>0</v>
      </c>
      <c r="U81" s="233">
        <f>ROUND(E81*T81,2)</f>
        <v>0</v>
      </c>
      <c r="V81" s="235"/>
      <c r="W81" s="235"/>
      <c r="X81" s="235"/>
      <c r="Y81" s="235"/>
      <c r="Z81" s="235"/>
      <c r="AA81" s="235"/>
      <c r="AB81" s="235"/>
      <c r="AC81" s="235"/>
      <c r="AD81" s="235"/>
      <c r="AE81" s="235" t="s">
        <v>209</v>
      </c>
      <c r="AF81" s="235"/>
      <c r="AG81" s="235"/>
      <c r="AH81" s="235"/>
      <c r="AI81" s="235"/>
      <c r="AJ81" s="235"/>
      <c r="AK81" s="235"/>
      <c r="AL81" s="235"/>
      <c r="AM81" s="235"/>
      <c r="AN81" s="235"/>
      <c r="AO81" s="235"/>
      <c r="AP81" s="235"/>
      <c r="AQ81" s="235"/>
      <c r="AR81" s="235"/>
      <c r="AS81" s="235"/>
      <c r="AT81" s="235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235"/>
      <c r="BF81" s="235"/>
      <c r="BG81" s="235"/>
      <c r="BH81" s="235"/>
    </row>
    <row r="82" spans="1:60" ht="22.5" outlineLevel="1" x14ac:dyDescent="0.2">
      <c r="A82" s="226">
        <v>51</v>
      </c>
      <c r="B82" s="227" t="s">
        <v>233</v>
      </c>
      <c r="C82" s="228" t="s">
        <v>234</v>
      </c>
      <c r="D82" s="229" t="s">
        <v>140</v>
      </c>
      <c r="E82" s="230">
        <v>3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33">
        <v>1.64E-3</v>
      </c>
      <c r="O82" s="233">
        <f>ROUND(E82*N82,5)</f>
        <v>4.9199999999999999E-3</v>
      </c>
      <c r="P82" s="233">
        <v>0</v>
      </c>
      <c r="Q82" s="233">
        <f>ROUND(E82*P82,5)</f>
        <v>0</v>
      </c>
      <c r="R82" s="233"/>
      <c r="S82" s="233"/>
      <c r="T82" s="234">
        <v>0.44500000000000001</v>
      </c>
      <c r="U82" s="233">
        <f>ROUND(E82*T82,2)</f>
        <v>1.34</v>
      </c>
      <c r="V82" s="235"/>
      <c r="W82" s="235"/>
      <c r="X82" s="235"/>
      <c r="Y82" s="235"/>
      <c r="Z82" s="235"/>
      <c r="AA82" s="235"/>
      <c r="AB82" s="235"/>
      <c r="AC82" s="235"/>
      <c r="AD82" s="235"/>
      <c r="AE82" s="235" t="s">
        <v>106</v>
      </c>
      <c r="AF82" s="235"/>
      <c r="AG82" s="235"/>
      <c r="AH82" s="235"/>
      <c r="AI82" s="235"/>
      <c r="AJ82" s="235"/>
      <c r="AK82" s="235"/>
      <c r="AL82" s="235"/>
      <c r="AM82" s="235"/>
      <c r="AN82" s="235"/>
      <c r="AO82" s="235"/>
      <c r="AP82" s="235"/>
      <c r="AQ82" s="235"/>
      <c r="AR82" s="235"/>
      <c r="AS82" s="235"/>
      <c r="AT82" s="235"/>
      <c r="AU82" s="235"/>
      <c r="AV82" s="235"/>
      <c r="AW82" s="235"/>
      <c r="AX82" s="235"/>
      <c r="AY82" s="235"/>
      <c r="AZ82" s="235"/>
      <c r="BA82" s="235"/>
      <c r="BB82" s="235"/>
      <c r="BC82" s="235"/>
      <c r="BD82" s="235"/>
      <c r="BE82" s="235"/>
      <c r="BF82" s="235"/>
      <c r="BG82" s="235"/>
      <c r="BH82" s="235"/>
    </row>
    <row r="83" spans="1:60" outlineLevel="1" x14ac:dyDescent="0.2">
      <c r="A83" s="226">
        <v>52</v>
      </c>
      <c r="B83" s="227" t="s">
        <v>235</v>
      </c>
      <c r="C83" s="228" t="s">
        <v>236</v>
      </c>
      <c r="D83" s="229" t="s">
        <v>224</v>
      </c>
      <c r="E83" s="230">
        <v>6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3">
        <v>1.401E-2</v>
      </c>
      <c r="O83" s="233">
        <f>ROUND(E83*N83,5)</f>
        <v>8.4059999999999996E-2</v>
      </c>
      <c r="P83" s="233">
        <v>0</v>
      </c>
      <c r="Q83" s="233">
        <f>ROUND(E83*P83,5)</f>
        <v>0</v>
      </c>
      <c r="R83" s="233"/>
      <c r="S83" s="233"/>
      <c r="T83" s="234">
        <v>1.1890000000000001</v>
      </c>
      <c r="U83" s="233">
        <f>ROUND(E83*T83,2)</f>
        <v>7.13</v>
      </c>
      <c r="V83" s="235"/>
      <c r="W83" s="235"/>
      <c r="X83" s="235"/>
      <c r="Y83" s="235"/>
      <c r="Z83" s="235"/>
      <c r="AA83" s="235"/>
      <c r="AB83" s="235"/>
      <c r="AC83" s="235"/>
      <c r="AD83" s="235"/>
      <c r="AE83" s="235" t="s">
        <v>106</v>
      </c>
      <c r="AF83" s="235"/>
      <c r="AG83" s="235"/>
      <c r="AH83" s="235"/>
      <c r="AI83" s="235"/>
      <c r="AJ83" s="235"/>
      <c r="AK83" s="235"/>
      <c r="AL83" s="235"/>
      <c r="AM83" s="235"/>
      <c r="AN83" s="235"/>
      <c r="AO83" s="235"/>
      <c r="AP83" s="235"/>
      <c r="AQ83" s="235"/>
      <c r="AR83" s="235"/>
      <c r="AS83" s="235"/>
      <c r="AT83" s="235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235"/>
      <c r="BF83" s="235"/>
      <c r="BG83" s="235"/>
      <c r="BH83" s="235"/>
    </row>
    <row r="84" spans="1:60" ht="22.5" outlineLevel="1" x14ac:dyDescent="0.2">
      <c r="A84" s="226">
        <v>53</v>
      </c>
      <c r="B84" s="227" t="s">
        <v>237</v>
      </c>
      <c r="C84" s="228" t="s">
        <v>238</v>
      </c>
      <c r="D84" s="229" t="s">
        <v>224</v>
      </c>
      <c r="E84" s="230">
        <v>5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33">
        <v>1.201E-2</v>
      </c>
      <c r="O84" s="233">
        <f>ROUND(E84*N84,5)</f>
        <v>6.0049999999999999E-2</v>
      </c>
      <c r="P84" s="233">
        <v>0</v>
      </c>
      <c r="Q84" s="233">
        <f>ROUND(E84*P84,5)</f>
        <v>0</v>
      </c>
      <c r="R84" s="233"/>
      <c r="S84" s="233"/>
      <c r="T84" s="234">
        <v>1.1890000000000001</v>
      </c>
      <c r="U84" s="233">
        <f>ROUND(E84*T84,2)</f>
        <v>5.95</v>
      </c>
      <c r="V84" s="235"/>
      <c r="W84" s="235"/>
      <c r="X84" s="235"/>
      <c r="Y84" s="235"/>
      <c r="Z84" s="235"/>
      <c r="AA84" s="235"/>
      <c r="AB84" s="235"/>
      <c r="AC84" s="235"/>
      <c r="AD84" s="235"/>
      <c r="AE84" s="235" t="s">
        <v>106</v>
      </c>
      <c r="AF84" s="235"/>
      <c r="AG84" s="235"/>
      <c r="AH84" s="235"/>
      <c r="AI84" s="235"/>
      <c r="AJ84" s="235"/>
      <c r="AK84" s="235"/>
      <c r="AL84" s="235"/>
      <c r="AM84" s="235"/>
      <c r="AN84" s="235"/>
      <c r="AO84" s="235"/>
      <c r="AP84" s="235"/>
      <c r="AQ84" s="235"/>
      <c r="AR84" s="235"/>
      <c r="AS84" s="235"/>
      <c r="AT84" s="235"/>
      <c r="AU84" s="235"/>
      <c r="AV84" s="235"/>
      <c r="AW84" s="235"/>
      <c r="AX84" s="235"/>
      <c r="AY84" s="235"/>
      <c r="AZ84" s="235"/>
      <c r="BA84" s="235"/>
      <c r="BB84" s="235"/>
      <c r="BC84" s="235"/>
      <c r="BD84" s="235"/>
      <c r="BE84" s="235"/>
      <c r="BF84" s="235"/>
      <c r="BG84" s="235"/>
      <c r="BH84" s="235"/>
    </row>
    <row r="85" spans="1:60" outlineLevel="1" x14ac:dyDescent="0.2">
      <c r="A85" s="226">
        <v>54</v>
      </c>
      <c r="B85" s="227" t="s">
        <v>239</v>
      </c>
      <c r="C85" s="228" t="s">
        <v>240</v>
      </c>
      <c r="D85" s="229" t="s">
        <v>140</v>
      </c>
      <c r="E85" s="230">
        <v>11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3">
        <v>2.0000000000000001E-4</v>
      </c>
      <c r="O85" s="233">
        <f>ROUND(E85*N85,5)</f>
        <v>2.2000000000000001E-3</v>
      </c>
      <c r="P85" s="233">
        <v>0</v>
      </c>
      <c r="Q85" s="233">
        <f>ROUND(E85*P85,5)</f>
        <v>0</v>
      </c>
      <c r="R85" s="233"/>
      <c r="S85" s="233"/>
      <c r="T85" s="234">
        <v>0.246</v>
      </c>
      <c r="U85" s="233">
        <f>ROUND(E85*T85,2)</f>
        <v>2.71</v>
      </c>
      <c r="V85" s="235"/>
      <c r="W85" s="235"/>
      <c r="X85" s="235"/>
      <c r="Y85" s="235"/>
      <c r="Z85" s="235"/>
      <c r="AA85" s="235"/>
      <c r="AB85" s="235"/>
      <c r="AC85" s="235"/>
      <c r="AD85" s="235"/>
      <c r="AE85" s="235" t="s">
        <v>106</v>
      </c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235"/>
      <c r="AQ85" s="235"/>
      <c r="AR85" s="235"/>
      <c r="AS85" s="235"/>
      <c r="AT85" s="235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235"/>
      <c r="BF85" s="235"/>
      <c r="BG85" s="235"/>
      <c r="BH85" s="235"/>
    </row>
    <row r="86" spans="1:60" ht="22.5" outlineLevel="1" x14ac:dyDescent="0.2">
      <c r="A86" s="226">
        <v>55</v>
      </c>
      <c r="B86" s="227" t="s">
        <v>241</v>
      </c>
      <c r="C86" s="228" t="s">
        <v>242</v>
      </c>
      <c r="D86" s="229" t="s">
        <v>140</v>
      </c>
      <c r="E86" s="230">
        <v>11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3">
        <v>8.4999999999999995E-4</v>
      </c>
      <c r="O86" s="233">
        <f>ROUND(E86*N86,5)</f>
        <v>9.3500000000000007E-3</v>
      </c>
      <c r="P86" s="233">
        <v>0</v>
      </c>
      <c r="Q86" s="233">
        <f>ROUND(E86*P86,5)</f>
        <v>0</v>
      </c>
      <c r="R86" s="233"/>
      <c r="S86" s="233"/>
      <c r="T86" s="234">
        <v>0.44500000000000001</v>
      </c>
      <c r="U86" s="233">
        <f>ROUND(E86*T86,2)</f>
        <v>4.9000000000000004</v>
      </c>
      <c r="V86" s="235"/>
      <c r="W86" s="235"/>
      <c r="X86" s="235"/>
      <c r="Y86" s="235"/>
      <c r="Z86" s="235"/>
      <c r="AA86" s="235"/>
      <c r="AB86" s="235"/>
      <c r="AC86" s="235"/>
      <c r="AD86" s="235"/>
      <c r="AE86" s="235" t="s">
        <v>106</v>
      </c>
      <c r="AF86" s="235"/>
      <c r="AG86" s="235"/>
      <c r="AH86" s="235"/>
      <c r="AI86" s="235"/>
      <c r="AJ86" s="235"/>
      <c r="AK86" s="235"/>
      <c r="AL86" s="235"/>
      <c r="AM86" s="235"/>
      <c r="AN86" s="235"/>
      <c r="AO86" s="235"/>
      <c r="AP86" s="235"/>
      <c r="AQ86" s="235"/>
      <c r="AR86" s="235"/>
      <c r="AS86" s="235"/>
      <c r="AT86" s="235"/>
      <c r="AU86" s="235"/>
      <c r="AV86" s="235"/>
      <c r="AW86" s="235"/>
      <c r="AX86" s="235"/>
      <c r="AY86" s="235"/>
      <c r="AZ86" s="235"/>
      <c r="BA86" s="235"/>
      <c r="BB86" s="235"/>
      <c r="BC86" s="235"/>
      <c r="BD86" s="235"/>
      <c r="BE86" s="235"/>
      <c r="BF86" s="235"/>
      <c r="BG86" s="235"/>
      <c r="BH86" s="235"/>
    </row>
    <row r="87" spans="1:60" outlineLevel="1" x14ac:dyDescent="0.2">
      <c r="A87" s="226">
        <v>56</v>
      </c>
      <c r="B87" s="227" t="s">
        <v>243</v>
      </c>
      <c r="C87" s="228" t="s">
        <v>244</v>
      </c>
      <c r="D87" s="229" t="s">
        <v>140</v>
      </c>
      <c r="E87" s="230">
        <v>2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3">
        <v>2.2000000000000001E-4</v>
      </c>
      <c r="O87" s="233">
        <f>ROUND(E87*N87,5)</f>
        <v>4.4000000000000002E-4</v>
      </c>
      <c r="P87" s="233">
        <v>0</v>
      </c>
      <c r="Q87" s="233">
        <f>ROUND(E87*P87,5)</f>
        <v>0</v>
      </c>
      <c r="R87" s="233"/>
      <c r="S87" s="233"/>
      <c r="T87" s="234">
        <v>0.246</v>
      </c>
      <c r="U87" s="233">
        <f>ROUND(E87*T87,2)</f>
        <v>0.49</v>
      </c>
      <c r="V87" s="235"/>
      <c r="W87" s="235"/>
      <c r="X87" s="235"/>
      <c r="Y87" s="235"/>
      <c r="Z87" s="235"/>
      <c r="AA87" s="235"/>
      <c r="AB87" s="235"/>
      <c r="AC87" s="235"/>
      <c r="AD87" s="235"/>
      <c r="AE87" s="235" t="s">
        <v>106</v>
      </c>
      <c r="AF87" s="235"/>
      <c r="AG87" s="235"/>
      <c r="AH87" s="235"/>
      <c r="AI87" s="235"/>
      <c r="AJ87" s="235"/>
      <c r="AK87" s="235"/>
      <c r="AL87" s="235"/>
      <c r="AM87" s="235"/>
      <c r="AN87" s="235"/>
      <c r="AO87" s="235"/>
      <c r="AP87" s="235"/>
      <c r="AQ87" s="235"/>
      <c r="AR87" s="235"/>
      <c r="AS87" s="235"/>
      <c r="AT87" s="235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235"/>
      <c r="BF87" s="235"/>
      <c r="BG87" s="235"/>
      <c r="BH87" s="235"/>
    </row>
    <row r="88" spans="1:60" outlineLevel="1" x14ac:dyDescent="0.2">
      <c r="A88" s="226">
        <v>57</v>
      </c>
      <c r="B88" s="227" t="s">
        <v>233</v>
      </c>
      <c r="C88" s="228" t="s">
        <v>245</v>
      </c>
      <c r="D88" s="229" t="s">
        <v>140</v>
      </c>
      <c r="E88" s="230">
        <v>2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33">
        <v>1.64E-3</v>
      </c>
      <c r="O88" s="233">
        <f>ROUND(E88*N88,5)</f>
        <v>3.2799999999999999E-3</v>
      </c>
      <c r="P88" s="233">
        <v>0</v>
      </c>
      <c r="Q88" s="233">
        <f>ROUND(E88*P88,5)</f>
        <v>0</v>
      </c>
      <c r="R88" s="233"/>
      <c r="S88" s="233"/>
      <c r="T88" s="234">
        <v>0.44500000000000001</v>
      </c>
      <c r="U88" s="233">
        <f>ROUND(E88*T88,2)</f>
        <v>0.89</v>
      </c>
      <c r="V88" s="235"/>
      <c r="W88" s="235"/>
      <c r="X88" s="235"/>
      <c r="Y88" s="235"/>
      <c r="Z88" s="235"/>
      <c r="AA88" s="235"/>
      <c r="AB88" s="235"/>
      <c r="AC88" s="235"/>
      <c r="AD88" s="235"/>
      <c r="AE88" s="235" t="s">
        <v>106</v>
      </c>
      <c r="AF88" s="235"/>
      <c r="AG88" s="235"/>
      <c r="AH88" s="235"/>
      <c r="AI88" s="235"/>
      <c r="AJ88" s="235"/>
      <c r="AK88" s="235"/>
      <c r="AL88" s="235"/>
      <c r="AM88" s="235"/>
      <c r="AN88" s="235"/>
      <c r="AO88" s="235"/>
      <c r="AP88" s="235"/>
      <c r="AQ88" s="235"/>
      <c r="AR88" s="235"/>
      <c r="AS88" s="235"/>
      <c r="AT88" s="235"/>
      <c r="AU88" s="235"/>
      <c r="AV88" s="235"/>
      <c r="AW88" s="235"/>
      <c r="AX88" s="235"/>
      <c r="AY88" s="235"/>
      <c r="AZ88" s="235"/>
      <c r="BA88" s="235"/>
      <c r="BB88" s="235"/>
      <c r="BC88" s="235"/>
      <c r="BD88" s="235"/>
      <c r="BE88" s="235"/>
      <c r="BF88" s="235"/>
      <c r="BG88" s="235"/>
      <c r="BH88" s="235"/>
    </row>
    <row r="89" spans="1:60" outlineLevel="1" x14ac:dyDescent="0.2">
      <c r="A89" s="226">
        <v>58</v>
      </c>
      <c r="B89" s="227" t="s">
        <v>246</v>
      </c>
      <c r="C89" s="228" t="s">
        <v>247</v>
      </c>
      <c r="D89" s="229" t="s">
        <v>140</v>
      </c>
      <c r="E89" s="230">
        <v>1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3">
        <v>2.9499999999999998E-2</v>
      </c>
      <c r="O89" s="233">
        <f>ROUND(E89*N89,5)</f>
        <v>2.9499999999999998E-2</v>
      </c>
      <c r="P89" s="233">
        <v>0</v>
      </c>
      <c r="Q89" s="233">
        <f>ROUND(E89*P89,5)</f>
        <v>0</v>
      </c>
      <c r="R89" s="233"/>
      <c r="S89" s="233"/>
      <c r="T89" s="234">
        <v>0</v>
      </c>
      <c r="U89" s="233">
        <f>ROUND(E89*T89,2)</f>
        <v>0</v>
      </c>
      <c r="V89" s="235"/>
      <c r="W89" s="235"/>
      <c r="X89" s="235"/>
      <c r="Y89" s="235"/>
      <c r="Z89" s="235"/>
      <c r="AA89" s="235"/>
      <c r="AB89" s="235"/>
      <c r="AC89" s="235"/>
      <c r="AD89" s="235"/>
      <c r="AE89" s="235" t="s">
        <v>209</v>
      </c>
      <c r="AF89" s="235"/>
      <c r="AG89" s="235"/>
      <c r="AH89" s="235"/>
      <c r="AI89" s="235"/>
      <c r="AJ89" s="235"/>
      <c r="AK89" s="235"/>
      <c r="AL89" s="235"/>
      <c r="AM89" s="235"/>
      <c r="AN89" s="235"/>
      <c r="AO89" s="235"/>
      <c r="AP89" s="235"/>
      <c r="AQ89" s="235"/>
      <c r="AR89" s="235"/>
      <c r="AS89" s="235"/>
      <c r="AT89" s="235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235"/>
      <c r="BF89" s="235"/>
      <c r="BG89" s="235"/>
      <c r="BH89" s="235"/>
    </row>
    <row r="90" spans="1:60" outlineLevel="1" x14ac:dyDescent="0.2">
      <c r="A90" s="226">
        <v>59</v>
      </c>
      <c r="B90" s="227" t="s">
        <v>248</v>
      </c>
      <c r="C90" s="228" t="s">
        <v>249</v>
      </c>
      <c r="D90" s="229" t="s">
        <v>140</v>
      </c>
      <c r="E90" s="230">
        <v>2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33">
        <v>3.15E-2</v>
      </c>
      <c r="O90" s="233">
        <f>ROUND(E90*N90,5)</f>
        <v>6.3E-2</v>
      </c>
      <c r="P90" s="233">
        <v>0</v>
      </c>
      <c r="Q90" s="233">
        <f>ROUND(E90*P90,5)</f>
        <v>0</v>
      </c>
      <c r="R90" s="233"/>
      <c r="S90" s="233"/>
      <c r="T90" s="234">
        <v>0</v>
      </c>
      <c r="U90" s="233">
        <f>ROUND(E90*T90,2)</f>
        <v>0</v>
      </c>
      <c r="V90" s="235"/>
      <c r="W90" s="235"/>
      <c r="X90" s="235"/>
      <c r="Y90" s="235"/>
      <c r="Z90" s="235"/>
      <c r="AA90" s="235"/>
      <c r="AB90" s="235"/>
      <c r="AC90" s="235"/>
      <c r="AD90" s="235"/>
      <c r="AE90" s="235" t="s">
        <v>209</v>
      </c>
      <c r="AF90" s="235"/>
      <c r="AG90" s="235"/>
      <c r="AH90" s="235"/>
      <c r="AI90" s="235"/>
      <c r="AJ90" s="235"/>
      <c r="AK90" s="235"/>
      <c r="AL90" s="235"/>
      <c r="AM90" s="235"/>
      <c r="AN90" s="235"/>
      <c r="AO90" s="235"/>
      <c r="AP90" s="235"/>
      <c r="AQ90" s="235"/>
      <c r="AR90" s="235"/>
      <c r="AS90" s="235"/>
      <c r="AT90" s="235"/>
      <c r="AU90" s="235"/>
      <c r="AV90" s="235"/>
      <c r="AW90" s="235"/>
      <c r="AX90" s="235"/>
      <c r="AY90" s="235"/>
      <c r="AZ90" s="235"/>
      <c r="BA90" s="235"/>
      <c r="BB90" s="235"/>
      <c r="BC90" s="235"/>
      <c r="BD90" s="235"/>
      <c r="BE90" s="235"/>
      <c r="BF90" s="235"/>
      <c r="BG90" s="235"/>
      <c r="BH90" s="235"/>
    </row>
    <row r="91" spans="1:60" outlineLevel="1" x14ac:dyDescent="0.2">
      <c r="A91" s="226">
        <v>60</v>
      </c>
      <c r="B91" s="227" t="s">
        <v>250</v>
      </c>
      <c r="C91" s="228" t="s">
        <v>251</v>
      </c>
      <c r="D91" s="229" t="s">
        <v>140</v>
      </c>
      <c r="E91" s="230">
        <v>2</v>
      </c>
      <c r="F91" s="231"/>
      <c r="G91" s="232">
        <f>ROUND(E91*F91,2)</f>
        <v>0</v>
      </c>
      <c r="H91" s="231"/>
      <c r="I91" s="232">
        <f>ROUND(E91*H91,2)</f>
        <v>0</v>
      </c>
      <c r="J91" s="231"/>
      <c r="K91" s="232">
        <f>ROUND(E91*J91,2)</f>
        <v>0</v>
      </c>
      <c r="L91" s="232">
        <v>21</v>
      </c>
      <c r="M91" s="232">
        <f>G91*(1+L91/100)</f>
        <v>0</v>
      </c>
      <c r="N91" s="233">
        <v>1.6E-2</v>
      </c>
      <c r="O91" s="233">
        <f>ROUND(E91*N91,5)</f>
        <v>3.2000000000000001E-2</v>
      </c>
      <c r="P91" s="233">
        <v>0</v>
      </c>
      <c r="Q91" s="233">
        <f>ROUND(E91*P91,5)</f>
        <v>0</v>
      </c>
      <c r="R91" s="233"/>
      <c r="S91" s="233"/>
      <c r="T91" s="234">
        <v>0</v>
      </c>
      <c r="U91" s="233">
        <f>ROUND(E91*T91,2)</f>
        <v>0</v>
      </c>
      <c r="V91" s="235"/>
      <c r="W91" s="235"/>
      <c r="X91" s="235"/>
      <c r="Y91" s="235"/>
      <c r="Z91" s="235"/>
      <c r="AA91" s="235"/>
      <c r="AB91" s="235"/>
      <c r="AC91" s="235"/>
      <c r="AD91" s="235"/>
      <c r="AE91" s="235" t="s">
        <v>209</v>
      </c>
      <c r="AF91" s="235"/>
      <c r="AG91" s="235"/>
      <c r="AH91" s="235"/>
      <c r="AI91" s="235"/>
      <c r="AJ91" s="235"/>
      <c r="AK91" s="235"/>
      <c r="AL91" s="235"/>
      <c r="AM91" s="235"/>
      <c r="AN91" s="235"/>
      <c r="AO91" s="235"/>
      <c r="AP91" s="235"/>
      <c r="AQ91" s="235"/>
      <c r="AR91" s="235"/>
      <c r="AS91" s="235"/>
      <c r="AT91" s="235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235"/>
      <c r="BF91" s="235"/>
      <c r="BG91" s="235"/>
      <c r="BH91" s="235"/>
    </row>
    <row r="92" spans="1:60" outlineLevel="1" x14ac:dyDescent="0.2">
      <c r="A92" s="226">
        <v>61</v>
      </c>
      <c r="B92" s="227" t="s">
        <v>252</v>
      </c>
      <c r="C92" s="228" t="s">
        <v>253</v>
      </c>
      <c r="D92" s="229" t="s">
        <v>140</v>
      </c>
      <c r="E92" s="230">
        <v>1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3">
        <v>1.7000000000000001E-2</v>
      </c>
      <c r="O92" s="233">
        <f>ROUND(E92*N92,5)</f>
        <v>1.7000000000000001E-2</v>
      </c>
      <c r="P92" s="233">
        <v>0</v>
      </c>
      <c r="Q92" s="233">
        <f>ROUND(E92*P92,5)</f>
        <v>0</v>
      </c>
      <c r="R92" s="233"/>
      <c r="S92" s="233"/>
      <c r="T92" s="234">
        <v>0</v>
      </c>
      <c r="U92" s="233">
        <f>ROUND(E92*T92,2)</f>
        <v>0</v>
      </c>
      <c r="V92" s="235"/>
      <c r="W92" s="235"/>
      <c r="X92" s="235"/>
      <c r="Y92" s="235"/>
      <c r="Z92" s="235"/>
      <c r="AA92" s="235"/>
      <c r="AB92" s="235"/>
      <c r="AC92" s="235"/>
      <c r="AD92" s="235"/>
      <c r="AE92" s="235" t="s">
        <v>209</v>
      </c>
      <c r="AF92" s="235"/>
      <c r="AG92" s="235"/>
      <c r="AH92" s="235"/>
      <c r="AI92" s="235"/>
      <c r="AJ92" s="235"/>
      <c r="AK92" s="235"/>
      <c r="AL92" s="235"/>
      <c r="AM92" s="235"/>
      <c r="AN92" s="235"/>
      <c r="AO92" s="235"/>
      <c r="AP92" s="235"/>
      <c r="AQ92" s="235"/>
      <c r="AR92" s="235"/>
      <c r="AS92" s="235"/>
      <c r="AT92" s="235"/>
      <c r="AU92" s="235"/>
      <c r="AV92" s="235"/>
      <c r="AW92" s="235"/>
      <c r="AX92" s="235"/>
      <c r="AY92" s="235"/>
      <c r="AZ92" s="235"/>
      <c r="BA92" s="235"/>
      <c r="BB92" s="235"/>
      <c r="BC92" s="235"/>
      <c r="BD92" s="235"/>
      <c r="BE92" s="235"/>
      <c r="BF92" s="235"/>
      <c r="BG92" s="235"/>
      <c r="BH92" s="235"/>
    </row>
    <row r="93" spans="1:60" outlineLevel="1" x14ac:dyDescent="0.2">
      <c r="A93" s="226">
        <v>62</v>
      </c>
      <c r="B93" s="227" t="s">
        <v>254</v>
      </c>
      <c r="C93" s="228" t="s">
        <v>255</v>
      </c>
      <c r="D93" s="229" t="s">
        <v>224</v>
      </c>
      <c r="E93" s="230">
        <v>3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33">
        <v>1.7000000000000001E-4</v>
      </c>
      <c r="O93" s="233">
        <f>ROUND(E93*N93,5)</f>
        <v>5.1000000000000004E-4</v>
      </c>
      <c r="P93" s="233">
        <v>0</v>
      </c>
      <c r="Q93" s="233">
        <f>ROUND(E93*P93,5)</f>
        <v>0</v>
      </c>
      <c r="R93" s="233"/>
      <c r="S93" s="233"/>
      <c r="T93" s="234">
        <v>2.9</v>
      </c>
      <c r="U93" s="233">
        <f>ROUND(E93*T93,2)</f>
        <v>8.6999999999999993</v>
      </c>
      <c r="V93" s="235"/>
      <c r="W93" s="235"/>
      <c r="X93" s="235"/>
      <c r="Y93" s="235"/>
      <c r="Z93" s="235"/>
      <c r="AA93" s="235"/>
      <c r="AB93" s="235"/>
      <c r="AC93" s="235"/>
      <c r="AD93" s="235"/>
      <c r="AE93" s="235" t="s">
        <v>106</v>
      </c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35"/>
      <c r="AS93" s="235"/>
      <c r="AT93" s="235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235"/>
      <c r="BF93" s="235"/>
      <c r="BG93" s="235"/>
      <c r="BH93" s="235"/>
    </row>
    <row r="94" spans="1:60" outlineLevel="1" x14ac:dyDescent="0.2">
      <c r="A94" s="226">
        <v>63</v>
      </c>
      <c r="B94" s="227" t="s">
        <v>256</v>
      </c>
      <c r="C94" s="228" t="s">
        <v>257</v>
      </c>
      <c r="D94" s="229" t="s">
        <v>140</v>
      </c>
      <c r="E94" s="230">
        <v>3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33">
        <v>5.5000000000000003E-4</v>
      </c>
      <c r="O94" s="233">
        <f>ROUND(E94*N94,5)</f>
        <v>1.65E-3</v>
      </c>
      <c r="P94" s="233">
        <v>0</v>
      </c>
      <c r="Q94" s="233">
        <f>ROUND(E94*P94,5)</f>
        <v>0</v>
      </c>
      <c r="R94" s="233"/>
      <c r="S94" s="233"/>
      <c r="T94" s="234">
        <v>0.246</v>
      </c>
      <c r="U94" s="233">
        <f>ROUND(E94*T94,2)</f>
        <v>0.74</v>
      </c>
      <c r="V94" s="235"/>
      <c r="W94" s="235"/>
      <c r="X94" s="235"/>
      <c r="Y94" s="235"/>
      <c r="Z94" s="235"/>
      <c r="AA94" s="235"/>
      <c r="AB94" s="235"/>
      <c r="AC94" s="235"/>
      <c r="AD94" s="235"/>
      <c r="AE94" s="235" t="s">
        <v>106</v>
      </c>
      <c r="AF94" s="235"/>
      <c r="AG94" s="235"/>
      <c r="AH94" s="235"/>
      <c r="AI94" s="235"/>
      <c r="AJ94" s="235"/>
      <c r="AK94" s="235"/>
      <c r="AL94" s="235"/>
      <c r="AM94" s="235"/>
      <c r="AN94" s="235"/>
      <c r="AO94" s="235"/>
      <c r="AP94" s="235"/>
      <c r="AQ94" s="235"/>
      <c r="AR94" s="235"/>
      <c r="AS94" s="235"/>
      <c r="AT94" s="235"/>
      <c r="AU94" s="235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  <c r="BH94" s="235"/>
    </row>
    <row r="95" spans="1:60" ht="22.5" outlineLevel="1" x14ac:dyDescent="0.2">
      <c r="A95" s="226">
        <v>64</v>
      </c>
      <c r="B95" s="227" t="s">
        <v>258</v>
      </c>
      <c r="C95" s="228" t="s">
        <v>259</v>
      </c>
      <c r="D95" s="229" t="s">
        <v>140</v>
      </c>
      <c r="E95" s="230">
        <v>3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33">
        <v>1.5200000000000001E-3</v>
      </c>
      <c r="O95" s="233">
        <f>ROUND(E95*N95,5)</f>
        <v>4.5599999999999998E-3</v>
      </c>
      <c r="P95" s="233">
        <v>0</v>
      </c>
      <c r="Q95" s="233">
        <f>ROUND(E95*P95,5)</f>
        <v>0</v>
      </c>
      <c r="R95" s="233"/>
      <c r="S95" s="233"/>
      <c r="T95" s="234">
        <v>0.58699999999999997</v>
      </c>
      <c r="U95" s="233">
        <f>ROUND(E95*T95,2)</f>
        <v>1.76</v>
      </c>
      <c r="V95" s="235"/>
      <c r="W95" s="235"/>
      <c r="X95" s="235"/>
      <c r="Y95" s="235"/>
      <c r="Z95" s="235"/>
      <c r="AA95" s="235"/>
      <c r="AB95" s="235"/>
      <c r="AC95" s="235"/>
      <c r="AD95" s="235"/>
      <c r="AE95" s="235" t="s">
        <v>106</v>
      </c>
      <c r="AF95" s="235"/>
      <c r="AG95" s="235"/>
      <c r="AH95" s="235"/>
      <c r="AI95" s="235"/>
      <c r="AJ95" s="235"/>
      <c r="AK95" s="235"/>
      <c r="AL95" s="235"/>
      <c r="AM95" s="235"/>
      <c r="AN95" s="235"/>
      <c r="AO95" s="235"/>
      <c r="AP95" s="235"/>
      <c r="AQ95" s="235"/>
      <c r="AR95" s="235"/>
      <c r="AS95" s="235"/>
      <c r="AT95" s="235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235"/>
      <c r="BF95" s="235"/>
      <c r="BG95" s="235"/>
      <c r="BH95" s="235"/>
    </row>
    <row r="96" spans="1:60" outlineLevel="1" x14ac:dyDescent="0.2">
      <c r="A96" s="226">
        <v>65</v>
      </c>
      <c r="B96" s="227" t="s">
        <v>260</v>
      </c>
      <c r="C96" s="228" t="s">
        <v>261</v>
      </c>
      <c r="D96" s="229" t="s">
        <v>224</v>
      </c>
      <c r="E96" s="230">
        <v>36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33">
        <v>1.7000000000000001E-4</v>
      </c>
      <c r="O96" s="233">
        <f>ROUND(E96*N96,5)</f>
        <v>6.1199999999999996E-3</v>
      </c>
      <c r="P96" s="233">
        <v>0</v>
      </c>
      <c r="Q96" s="233">
        <f>ROUND(E96*P96,5)</f>
        <v>0</v>
      </c>
      <c r="R96" s="233"/>
      <c r="S96" s="233"/>
      <c r="T96" s="234">
        <v>0.22700000000000001</v>
      </c>
      <c r="U96" s="233">
        <f>ROUND(E96*T96,2)</f>
        <v>8.17</v>
      </c>
      <c r="V96" s="235"/>
      <c r="W96" s="235"/>
      <c r="X96" s="235"/>
      <c r="Y96" s="235"/>
      <c r="Z96" s="235"/>
      <c r="AA96" s="235"/>
      <c r="AB96" s="235"/>
      <c r="AC96" s="235"/>
      <c r="AD96" s="235"/>
      <c r="AE96" s="235" t="s">
        <v>106</v>
      </c>
      <c r="AF96" s="235"/>
      <c r="AG96" s="235"/>
      <c r="AH96" s="235"/>
      <c r="AI96" s="235"/>
      <c r="AJ96" s="235"/>
      <c r="AK96" s="235"/>
      <c r="AL96" s="235"/>
      <c r="AM96" s="235"/>
      <c r="AN96" s="235"/>
      <c r="AO96" s="235"/>
      <c r="AP96" s="235"/>
      <c r="AQ96" s="235"/>
      <c r="AR96" s="235"/>
      <c r="AS96" s="235"/>
      <c r="AT96" s="235"/>
      <c r="AU96" s="235"/>
      <c r="AV96" s="235"/>
      <c r="AW96" s="235"/>
      <c r="AX96" s="235"/>
      <c r="AY96" s="235"/>
      <c r="AZ96" s="235"/>
      <c r="BA96" s="235"/>
      <c r="BB96" s="235"/>
      <c r="BC96" s="235"/>
      <c r="BD96" s="235"/>
      <c r="BE96" s="235"/>
      <c r="BF96" s="235"/>
      <c r="BG96" s="235"/>
      <c r="BH96" s="235"/>
    </row>
    <row r="97" spans="1:60" ht="22.5" outlineLevel="1" x14ac:dyDescent="0.2">
      <c r="A97" s="226">
        <v>66</v>
      </c>
      <c r="B97" s="227" t="s">
        <v>262</v>
      </c>
      <c r="C97" s="228" t="s">
        <v>263</v>
      </c>
      <c r="D97" s="229" t="s">
        <v>140</v>
      </c>
      <c r="E97" s="230">
        <v>2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33">
        <v>1.4999999999999999E-2</v>
      </c>
      <c r="O97" s="233">
        <f>ROUND(E97*N97,5)</f>
        <v>0.03</v>
      </c>
      <c r="P97" s="233">
        <v>0</v>
      </c>
      <c r="Q97" s="233">
        <f>ROUND(E97*P97,5)</f>
        <v>0</v>
      </c>
      <c r="R97" s="233"/>
      <c r="S97" s="233"/>
      <c r="T97" s="234">
        <v>0</v>
      </c>
      <c r="U97" s="233">
        <f>ROUND(E97*T97,2)</f>
        <v>0</v>
      </c>
      <c r="V97" s="235"/>
      <c r="W97" s="235"/>
      <c r="X97" s="235"/>
      <c r="Y97" s="235"/>
      <c r="Z97" s="235"/>
      <c r="AA97" s="235"/>
      <c r="AB97" s="235"/>
      <c r="AC97" s="235"/>
      <c r="AD97" s="235"/>
      <c r="AE97" s="235" t="s">
        <v>209</v>
      </c>
      <c r="AF97" s="235"/>
      <c r="AG97" s="235"/>
      <c r="AH97" s="235"/>
      <c r="AI97" s="235"/>
      <c r="AJ97" s="235"/>
      <c r="AK97" s="235"/>
      <c r="AL97" s="235"/>
      <c r="AM97" s="235"/>
      <c r="AN97" s="235"/>
      <c r="AO97" s="235"/>
      <c r="AP97" s="235"/>
      <c r="AQ97" s="235"/>
      <c r="AR97" s="235"/>
      <c r="AS97" s="235"/>
      <c r="AT97" s="235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235"/>
      <c r="BF97" s="235"/>
      <c r="BG97" s="235"/>
      <c r="BH97" s="235"/>
    </row>
    <row r="98" spans="1:60" ht="22.5" outlineLevel="1" x14ac:dyDescent="0.2">
      <c r="A98" s="226">
        <v>67</v>
      </c>
      <c r="B98" s="227" t="s">
        <v>264</v>
      </c>
      <c r="C98" s="228" t="s">
        <v>265</v>
      </c>
      <c r="D98" s="229" t="s">
        <v>140</v>
      </c>
      <c r="E98" s="230">
        <v>2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33">
        <v>2.3000000000000001E-4</v>
      </c>
      <c r="O98" s="233">
        <f>ROUND(E98*N98,5)</f>
        <v>4.6000000000000001E-4</v>
      </c>
      <c r="P98" s="233">
        <v>0</v>
      </c>
      <c r="Q98" s="233">
        <f>ROUND(E98*P98,5)</f>
        <v>0</v>
      </c>
      <c r="R98" s="233"/>
      <c r="S98" s="233"/>
      <c r="T98" s="234">
        <v>0</v>
      </c>
      <c r="U98" s="233">
        <f>ROUND(E98*T98,2)</f>
        <v>0</v>
      </c>
      <c r="V98" s="235"/>
      <c r="W98" s="235"/>
      <c r="X98" s="235"/>
      <c r="Y98" s="235"/>
      <c r="Z98" s="235"/>
      <c r="AA98" s="235"/>
      <c r="AB98" s="235"/>
      <c r="AC98" s="235"/>
      <c r="AD98" s="235"/>
      <c r="AE98" s="235" t="s">
        <v>209</v>
      </c>
      <c r="AF98" s="235"/>
      <c r="AG98" s="235"/>
      <c r="AH98" s="235"/>
      <c r="AI98" s="235"/>
      <c r="AJ98" s="235"/>
      <c r="AK98" s="235"/>
      <c r="AL98" s="235"/>
      <c r="AM98" s="235"/>
      <c r="AN98" s="235"/>
      <c r="AO98" s="235"/>
      <c r="AP98" s="235"/>
      <c r="AQ98" s="235"/>
      <c r="AR98" s="235"/>
      <c r="AS98" s="235"/>
      <c r="AT98" s="235"/>
      <c r="AU98" s="235"/>
      <c r="AV98" s="235"/>
      <c r="AW98" s="235"/>
      <c r="AX98" s="235"/>
      <c r="AY98" s="235"/>
      <c r="AZ98" s="235"/>
      <c r="BA98" s="235"/>
      <c r="BB98" s="235"/>
      <c r="BC98" s="235"/>
      <c r="BD98" s="235"/>
      <c r="BE98" s="235"/>
      <c r="BF98" s="235"/>
      <c r="BG98" s="235"/>
      <c r="BH98" s="235"/>
    </row>
    <row r="99" spans="1:60" outlineLevel="1" x14ac:dyDescent="0.2">
      <c r="A99" s="226">
        <v>68</v>
      </c>
      <c r="B99" s="227" t="s">
        <v>266</v>
      </c>
      <c r="C99" s="228" t="s">
        <v>267</v>
      </c>
      <c r="D99" s="229" t="s">
        <v>140</v>
      </c>
      <c r="E99" s="230">
        <v>8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3">
        <v>6.9999999999999999E-4</v>
      </c>
      <c r="O99" s="233">
        <f>ROUND(E99*N99,5)</f>
        <v>5.5999999999999999E-3</v>
      </c>
      <c r="P99" s="233">
        <v>0</v>
      </c>
      <c r="Q99" s="233">
        <f>ROUND(E99*P99,5)</f>
        <v>0</v>
      </c>
      <c r="R99" s="233"/>
      <c r="S99" s="233"/>
      <c r="T99" s="234">
        <v>0.37</v>
      </c>
      <c r="U99" s="233">
        <f>ROUND(E99*T99,2)</f>
        <v>2.96</v>
      </c>
      <c r="V99" s="235"/>
      <c r="W99" s="235"/>
      <c r="X99" s="235"/>
      <c r="Y99" s="235"/>
      <c r="Z99" s="235"/>
      <c r="AA99" s="235"/>
      <c r="AB99" s="235"/>
      <c r="AC99" s="235"/>
      <c r="AD99" s="235"/>
      <c r="AE99" s="235" t="s">
        <v>106</v>
      </c>
      <c r="AF99" s="235"/>
      <c r="AG99" s="235"/>
      <c r="AH99" s="235"/>
      <c r="AI99" s="235"/>
      <c r="AJ99" s="235"/>
      <c r="AK99" s="235"/>
      <c r="AL99" s="235"/>
      <c r="AM99" s="235"/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235"/>
      <c r="BF99" s="235"/>
      <c r="BG99" s="235"/>
      <c r="BH99" s="235"/>
    </row>
    <row r="100" spans="1:60" outlineLevel="1" x14ac:dyDescent="0.2">
      <c r="A100" s="226">
        <v>69</v>
      </c>
      <c r="B100" s="227" t="s">
        <v>268</v>
      </c>
      <c r="C100" s="228" t="s">
        <v>269</v>
      </c>
      <c r="D100" s="229" t="s">
        <v>140</v>
      </c>
      <c r="E100" s="230">
        <v>1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33">
        <v>8.0000000000000004E-4</v>
      </c>
      <c r="O100" s="233">
        <f>ROUND(E100*N100,5)</f>
        <v>8.0000000000000004E-4</v>
      </c>
      <c r="P100" s="233">
        <v>0</v>
      </c>
      <c r="Q100" s="233">
        <f>ROUND(E100*P100,5)</f>
        <v>0</v>
      </c>
      <c r="R100" s="233"/>
      <c r="S100" s="233"/>
      <c r="T100" s="234">
        <v>0.37</v>
      </c>
      <c r="U100" s="233">
        <f>ROUND(E100*T100,2)</f>
        <v>0.37</v>
      </c>
      <c r="V100" s="235"/>
      <c r="W100" s="235"/>
      <c r="X100" s="235"/>
      <c r="Y100" s="235"/>
      <c r="Z100" s="235"/>
      <c r="AA100" s="235"/>
      <c r="AB100" s="235"/>
      <c r="AC100" s="235"/>
      <c r="AD100" s="235"/>
      <c r="AE100" s="235" t="s">
        <v>106</v>
      </c>
      <c r="AF100" s="235"/>
      <c r="AG100" s="235"/>
      <c r="AH100" s="235"/>
      <c r="AI100" s="235"/>
      <c r="AJ100" s="235"/>
      <c r="AK100" s="235"/>
      <c r="AL100" s="235"/>
      <c r="AM100" s="235"/>
      <c r="AN100" s="235"/>
      <c r="AO100" s="235"/>
      <c r="AP100" s="235"/>
      <c r="AQ100" s="235"/>
      <c r="AR100" s="235"/>
      <c r="AS100" s="235"/>
      <c r="AT100" s="235"/>
      <c r="AU100" s="235"/>
      <c r="AV100" s="235"/>
      <c r="AW100" s="235"/>
      <c r="AX100" s="235"/>
      <c r="AY100" s="235"/>
      <c r="AZ100" s="235"/>
      <c r="BA100" s="235"/>
      <c r="BB100" s="235"/>
      <c r="BC100" s="235"/>
      <c r="BD100" s="235"/>
      <c r="BE100" s="235"/>
      <c r="BF100" s="235"/>
      <c r="BG100" s="235"/>
      <c r="BH100" s="235"/>
    </row>
    <row r="101" spans="1:60" outlineLevel="1" x14ac:dyDescent="0.2">
      <c r="A101" s="226">
        <v>70</v>
      </c>
      <c r="B101" s="227" t="s">
        <v>270</v>
      </c>
      <c r="C101" s="228" t="s">
        <v>271</v>
      </c>
      <c r="D101" s="229" t="s">
        <v>163</v>
      </c>
      <c r="E101" s="230">
        <v>0.59870000000000001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33">
        <v>0</v>
      </c>
      <c r="O101" s="233">
        <f>ROUND(E101*N101,5)</f>
        <v>0</v>
      </c>
      <c r="P101" s="233">
        <v>0</v>
      </c>
      <c r="Q101" s="233">
        <f>ROUND(E101*P101,5)</f>
        <v>0</v>
      </c>
      <c r="R101" s="233"/>
      <c r="S101" s="233"/>
      <c r="T101" s="234">
        <v>1.5169999999999999</v>
      </c>
      <c r="U101" s="233">
        <f>ROUND(E101*T101,2)</f>
        <v>0.91</v>
      </c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 t="s">
        <v>106</v>
      </c>
      <c r="AF101" s="235"/>
      <c r="AG101" s="235"/>
      <c r="AH101" s="235"/>
      <c r="AI101" s="235"/>
      <c r="AJ101" s="235"/>
      <c r="AK101" s="235"/>
      <c r="AL101" s="235"/>
      <c r="AM101" s="235"/>
      <c r="AN101" s="235"/>
      <c r="AO101" s="235"/>
      <c r="AP101" s="235"/>
      <c r="AQ101" s="235"/>
      <c r="AR101" s="235"/>
      <c r="AS101" s="235"/>
      <c r="AT101" s="235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235"/>
      <c r="BF101" s="235"/>
      <c r="BG101" s="235"/>
      <c r="BH101" s="235"/>
    </row>
    <row r="102" spans="1:60" x14ac:dyDescent="0.2">
      <c r="A102" s="236" t="s">
        <v>101</v>
      </c>
      <c r="B102" s="237" t="s">
        <v>62</v>
      </c>
      <c r="C102" s="238" t="s">
        <v>63</v>
      </c>
      <c r="D102" s="239"/>
      <c r="E102" s="240"/>
      <c r="F102" s="241"/>
      <c r="G102" s="241">
        <f>SUMIF(AE103:AE106,"&lt;&gt;NOR",G103:G106)</f>
        <v>0</v>
      </c>
      <c r="H102" s="241"/>
      <c r="I102" s="241">
        <f>SUM(I103:I106)</f>
        <v>0</v>
      </c>
      <c r="J102" s="241"/>
      <c r="K102" s="241">
        <f>SUM(K103:K106)</f>
        <v>0</v>
      </c>
      <c r="L102" s="241"/>
      <c r="M102" s="241">
        <f>SUM(M103:M106)</f>
        <v>0</v>
      </c>
      <c r="N102" s="242"/>
      <c r="O102" s="242">
        <f>SUM(O103:O106)</f>
        <v>0</v>
      </c>
      <c r="P102" s="242"/>
      <c r="Q102" s="242">
        <f>SUM(Q103:Q106)</f>
        <v>0.77244999999999997</v>
      </c>
      <c r="R102" s="242"/>
      <c r="S102" s="242"/>
      <c r="T102" s="243"/>
      <c r="U102" s="242">
        <f>SUM(U103:U106)</f>
        <v>22.849999999999998</v>
      </c>
      <c r="AE102" s="162" t="s">
        <v>102</v>
      </c>
    </row>
    <row r="103" spans="1:60" outlineLevel="1" x14ac:dyDescent="0.2">
      <c r="A103" s="226">
        <v>71</v>
      </c>
      <c r="B103" s="227" t="s">
        <v>272</v>
      </c>
      <c r="C103" s="228" t="s">
        <v>273</v>
      </c>
      <c r="D103" s="229" t="s">
        <v>109</v>
      </c>
      <c r="E103" s="230">
        <v>40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33">
        <v>0</v>
      </c>
      <c r="O103" s="233">
        <f>ROUND(E103*N103,5)</f>
        <v>0</v>
      </c>
      <c r="P103" s="233">
        <v>2.0999999999999999E-3</v>
      </c>
      <c r="Q103" s="233">
        <f>ROUND(E103*P103,5)</f>
        <v>8.4000000000000005E-2</v>
      </c>
      <c r="R103" s="233"/>
      <c r="S103" s="233"/>
      <c r="T103" s="234">
        <v>3.1E-2</v>
      </c>
      <c r="U103" s="233">
        <f>ROUND(E103*T103,2)</f>
        <v>1.24</v>
      </c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 t="s">
        <v>106</v>
      </c>
      <c r="AF103" s="235"/>
      <c r="AG103" s="235"/>
      <c r="AH103" s="235"/>
      <c r="AI103" s="235"/>
      <c r="AJ103" s="235"/>
      <c r="AK103" s="235"/>
      <c r="AL103" s="235"/>
      <c r="AM103" s="235"/>
      <c r="AN103" s="235"/>
      <c r="AO103" s="235"/>
      <c r="AP103" s="235"/>
      <c r="AQ103" s="235"/>
      <c r="AR103" s="235"/>
      <c r="AS103" s="235"/>
      <c r="AT103" s="235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235"/>
      <c r="BF103" s="235"/>
      <c r="BG103" s="235"/>
      <c r="BH103" s="235"/>
    </row>
    <row r="104" spans="1:60" outlineLevel="1" x14ac:dyDescent="0.2">
      <c r="A104" s="226">
        <v>72</v>
      </c>
      <c r="B104" s="227" t="s">
        <v>274</v>
      </c>
      <c r="C104" s="228" t="s">
        <v>275</v>
      </c>
      <c r="D104" s="229" t="s">
        <v>109</v>
      </c>
      <c r="E104" s="230">
        <v>45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3">
        <v>0</v>
      </c>
      <c r="O104" s="233">
        <f>ROUND(E104*N104,5)</f>
        <v>0</v>
      </c>
      <c r="P104" s="233">
        <v>1.4919999999999999E-2</v>
      </c>
      <c r="Q104" s="233">
        <f>ROUND(E104*P104,5)</f>
        <v>0.6714</v>
      </c>
      <c r="R104" s="233"/>
      <c r="S104" s="233"/>
      <c r="T104" s="234">
        <v>0.41299999999999998</v>
      </c>
      <c r="U104" s="233">
        <f>ROUND(E104*T104,2)</f>
        <v>18.59</v>
      </c>
      <c r="V104" s="235"/>
      <c r="W104" s="235"/>
      <c r="X104" s="235"/>
      <c r="Y104" s="235"/>
      <c r="Z104" s="235"/>
      <c r="AA104" s="235"/>
      <c r="AB104" s="235"/>
      <c r="AC104" s="235"/>
      <c r="AD104" s="235"/>
      <c r="AE104" s="235" t="s">
        <v>106</v>
      </c>
      <c r="AF104" s="235"/>
      <c r="AG104" s="235"/>
      <c r="AH104" s="235"/>
      <c r="AI104" s="235"/>
      <c r="AJ104" s="235"/>
      <c r="AK104" s="235"/>
      <c r="AL104" s="235"/>
      <c r="AM104" s="235"/>
      <c r="AN104" s="235"/>
      <c r="AO104" s="235"/>
      <c r="AP104" s="235"/>
      <c r="AQ104" s="235"/>
      <c r="AR104" s="235"/>
      <c r="AS104" s="235"/>
      <c r="AT104" s="235"/>
      <c r="AU104" s="235"/>
      <c r="AV104" s="235"/>
      <c r="AW104" s="235"/>
      <c r="AX104" s="235"/>
      <c r="AY104" s="235"/>
      <c r="AZ104" s="235"/>
      <c r="BA104" s="235"/>
      <c r="BB104" s="235"/>
      <c r="BC104" s="235"/>
      <c r="BD104" s="235"/>
      <c r="BE104" s="235"/>
      <c r="BF104" s="235"/>
      <c r="BG104" s="235"/>
      <c r="BH104" s="235"/>
    </row>
    <row r="105" spans="1:60" outlineLevel="1" x14ac:dyDescent="0.2">
      <c r="A105" s="226">
        <v>73</v>
      </c>
      <c r="B105" s="227" t="s">
        <v>276</v>
      </c>
      <c r="C105" s="228" t="s">
        <v>277</v>
      </c>
      <c r="D105" s="229" t="s">
        <v>140</v>
      </c>
      <c r="E105" s="230">
        <v>1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33">
        <v>0</v>
      </c>
      <c r="O105" s="233">
        <f>ROUND(E105*N105,5)</f>
        <v>0</v>
      </c>
      <c r="P105" s="233">
        <v>1.7049999999999999E-2</v>
      </c>
      <c r="Q105" s="233">
        <f>ROUND(E105*P105,5)</f>
        <v>1.7049999999999999E-2</v>
      </c>
      <c r="R105" s="233"/>
      <c r="S105" s="233"/>
      <c r="T105" s="234">
        <v>0.41399999999999998</v>
      </c>
      <c r="U105" s="233">
        <f>ROUND(E105*T105,2)</f>
        <v>0.41</v>
      </c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 t="s">
        <v>106</v>
      </c>
      <c r="AF105" s="235"/>
      <c r="AG105" s="235"/>
      <c r="AH105" s="235"/>
      <c r="AI105" s="235"/>
      <c r="AJ105" s="235"/>
      <c r="AK105" s="235"/>
      <c r="AL105" s="235"/>
      <c r="AM105" s="235"/>
      <c r="AN105" s="235"/>
      <c r="AO105" s="235"/>
      <c r="AP105" s="235"/>
      <c r="AQ105" s="235"/>
      <c r="AR105" s="235"/>
      <c r="AS105" s="235"/>
      <c r="AT105" s="235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235"/>
      <c r="BF105" s="235"/>
      <c r="BG105" s="235"/>
      <c r="BH105" s="235"/>
    </row>
    <row r="106" spans="1:60" outlineLevel="1" x14ac:dyDescent="0.2">
      <c r="A106" s="226">
        <v>74</v>
      </c>
      <c r="B106" s="227" t="s">
        <v>278</v>
      </c>
      <c r="C106" s="228" t="s">
        <v>279</v>
      </c>
      <c r="D106" s="229" t="s">
        <v>163</v>
      </c>
      <c r="E106" s="230">
        <v>0.77249999999999996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33">
        <v>0</v>
      </c>
      <c r="O106" s="233">
        <f>ROUND(E106*N106,5)</f>
        <v>0</v>
      </c>
      <c r="P106" s="233">
        <v>0</v>
      </c>
      <c r="Q106" s="233">
        <f>ROUND(E106*P106,5)</f>
        <v>0</v>
      </c>
      <c r="R106" s="233"/>
      <c r="S106" s="233"/>
      <c r="T106" s="234">
        <v>3.379</v>
      </c>
      <c r="U106" s="233">
        <f>ROUND(E106*T106,2)</f>
        <v>2.61</v>
      </c>
      <c r="V106" s="235"/>
      <c r="W106" s="235"/>
      <c r="X106" s="235"/>
      <c r="Y106" s="235"/>
      <c r="Z106" s="235"/>
      <c r="AA106" s="235"/>
      <c r="AB106" s="235"/>
      <c r="AC106" s="235"/>
      <c r="AD106" s="235"/>
      <c r="AE106" s="235" t="s">
        <v>106</v>
      </c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35"/>
      <c r="AS106" s="235"/>
      <c r="AT106" s="235"/>
      <c r="AU106" s="235"/>
      <c r="AV106" s="235"/>
      <c r="AW106" s="235"/>
      <c r="AX106" s="235"/>
      <c r="AY106" s="235"/>
      <c r="AZ106" s="235"/>
      <c r="BA106" s="235"/>
      <c r="BB106" s="235"/>
      <c r="BC106" s="235"/>
      <c r="BD106" s="235"/>
      <c r="BE106" s="235"/>
      <c r="BF106" s="235"/>
      <c r="BG106" s="235"/>
      <c r="BH106" s="235"/>
    </row>
    <row r="107" spans="1:60" x14ac:dyDescent="0.2">
      <c r="A107" s="236" t="s">
        <v>101</v>
      </c>
      <c r="B107" s="237" t="s">
        <v>64</v>
      </c>
      <c r="C107" s="238" t="s">
        <v>65</v>
      </c>
      <c r="D107" s="239"/>
      <c r="E107" s="240"/>
      <c r="F107" s="241"/>
      <c r="G107" s="241">
        <f>SUMIF(AE108:AE110,"&lt;&gt;NOR",G108:G110)</f>
        <v>0</v>
      </c>
      <c r="H107" s="241"/>
      <c r="I107" s="241">
        <f>SUM(I108:I110)</f>
        <v>0</v>
      </c>
      <c r="J107" s="241"/>
      <c r="K107" s="241">
        <f>SUM(K108:K110)</f>
        <v>0</v>
      </c>
      <c r="L107" s="241"/>
      <c r="M107" s="241">
        <f>SUM(M108:M110)</f>
        <v>0</v>
      </c>
      <c r="N107" s="242"/>
      <c r="O107" s="242">
        <f>SUM(O108:O110)</f>
        <v>0</v>
      </c>
      <c r="P107" s="242"/>
      <c r="Q107" s="242">
        <f>SUM(Q108:Q110)</f>
        <v>0.71219999999999994</v>
      </c>
      <c r="R107" s="242"/>
      <c r="S107" s="242"/>
      <c r="T107" s="243"/>
      <c r="U107" s="242">
        <f>SUM(U108:U110)</f>
        <v>51.100000000000009</v>
      </c>
      <c r="AE107" s="162" t="s">
        <v>102</v>
      </c>
    </row>
    <row r="108" spans="1:60" outlineLevel="1" x14ac:dyDescent="0.2">
      <c r="A108" s="226">
        <v>75</v>
      </c>
      <c r="B108" s="227" t="s">
        <v>280</v>
      </c>
      <c r="C108" s="228" t="s">
        <v>281</v>
      </c>
      <c r="D108" s="229" t="s">
        <v>109</v>
      </c>
      <c r="E108" s="230">
        <v>240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33">
        <v>0</v>
      </c>
      <c r="O108" s="233">
        <f>ROUND(E108*N108,5)</f>
        <v>0</v>
      </c>
      <c r="P108" s="233">
        <v>2.1299999999999999E-3</v>
      </c>
      <c r="Q108" s="233">
        <f>ROUND(E108*P108,5)</f>
        <v>0.51119999999999999</v>
      </c>
      <c r="R108" s="233"/>
      <c r="S108" s="233"/>
      <c r="T108" s="234">
        <v>0.17299999999999999</v>
      </c>
      <c r="U108" s="233">
        <f>ROUND(E108*T108,2)</f>
        <v>41.52</v>
      </c>
      <c r="V108" s="235"/>
      <c r="W108" s="235"/>
      <c r="X108" s="235"/>
      <c r="Y108" s="235"/>
      <c r="Z108" s="235"/>
      <c r="AA108" s="235"/>
      <c r="AB108" s="235"/>
      <c r="AC108" s="235"/>
      <c r="AD108" s="235"/>
      <c r="AE108" s="235" t="s">
        <v>106</v>
      </c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5"/>
      <c r="AZ108" s="235"/>
      <c r="BA108" s="235"/>
      <c r="BB108" s="235"/>
      <c r="BC108" s="235"/>
      <c r="BD108" s="235"/>
      <c r="BE108" s="235"/>
      <c r="BF108" s="235"/>
      <c r="BG108" s="235"/>
      <c r="BH108" s="235"/>
    </row>
    <row r="109" spans="1:60" outlineLevel="1" x14ac:dyDescent="0.2">
      <c r="A109" s="226">
        <v>76</v>
      </c>
      <c r="B109" s="227" t="s">
        <v>282</v>
      </c>
      <c r="C109" s="228" t="s">
        <v>283</v>
      </c>
      <c r="D109" s="229" t="s">
        <v>109</v>
      </c>
      <c r="E109" s="230">
        <v>30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33">
        <v>0</v>
      </c>
      <c r="O109" s="233">
        <f>ROUND(E109*N109,5)</f>
        <v>0</v>
      </c>
      <c r="P109" s="233">
        <v>6.7000000000000002E-3</v>
      </c>
      <c r="Q109" s="233">
        <f>ROUND(E109*P109,5)</f>
        <v>0.20100000000000001</v>
      </c>
      <c r="R109" s="233"/>
      <c r="S109" s="233"/>
      <c r="T109" s="234">
        <v>0.23899999999999999</v>
      </c>
      <c r="U109" s="233">
        <f>ROUND(E109*T109,2)</f>
        <v>7.17</v>
      </c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 t="s">
        <v>106</v>
      </c>
      <c r="AF109" s="235"/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235"/>
      <c r="BF109" s="235"/>
      <c r="BG109" s="235"/>
      <c r="BH109" s="235"/>
    </row>
    <row r="110" spans="1:60" outlineLevel="1" x14ac:dyDescent="0.2">
      <c r="A110" s="226">
        <v>77</v>
      </c>
      <c r="B110" s="227" t="s">
        <v>284</v>
      </c>
      <c r="C110" s="228" t="s">
        <v>285</v>
      </c>
      <c r="D110" s="229" t="s">
        <v>163</v>
      </c>
      <c r="E110" s="230">
        <v>0.71220000000000006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3">
        <v>0</v>
      </c>
      <c r="O110" s="233">
        <f>ROUND(E110*N110,5)</f>
        <v>0</v>
      </c>
      <c r="P110" s="233">
        <v>0</v>
      </c>
      <c r="Q110" s="233">
        <f>ROUND(E110*P110,5)</f>
        <v>0</v>
      </c>
      <c r="R110" s="233"/>
      <c r="S110" s="233"/>
      <c r="T110" s="234">
        <v>3.379</v>
      </c>
      <c r="U110" s="233">
        <f>ROUND(E110*T110,2)</f>
        <v>2.41</v>
      </c>
      <c r="V110" s="235"/>
      <c r="W110" s="235"/>
      <c r="X110" s="235"/>
      <c r="Y110" s="235"/>
      <c r="Z110" s="235"/>
      <c r="AA110" s="235"/>
      <c r="AB110" s="235"/>
      <c r="AC110" s="235"/>
      <c r="AD110" s="235"/>
      <c r="AE110" s="235" t="s">
        <v>106</v>
      </c>
      <c r="AF110" s="235"/>
      <c r="AG110" s="235"/>
      <c r="AH110" s="235"/>
      <c r="AI110" s="235"/>
      <c r="AJ110" s="235"/>
      <c r="AK110" s="235"/>
      <c r="AL110" s="235"/>
      <c r="AM110" s="235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235"/>
      <c r="AY110" s="235"/>
      <c r="AZ110" s="235"/>
      <c r="BA110" s="235"/>
      <c r="BB110" s="235"/>
      <c r="BC110" s="235"/>
      <c r="BD110" s="235"/>
      <c r="BE110" s="235"/>
      <c r="BF110" s="235"/>
      <c r="BG110" s="235"/>
      <c r="BH110" s="235"/>
    </row>
    <row r="111" spans="1:60" x14ac:dyDescent="0.2">
      <c r="A111" s="236" t="s">
        <v>101</v>
      </c>
      <c r="B111" s="237" t="s">
        <v>66</v>
      </c>
      <c r="C111" s="238" t="s">
        <v>67</v>
      </c>
      <c r="D111" s="239"/>
      <c r="E111" s="240"/>
      <c r="F111" s="241"/>
      <c r="G111" s="241">
        <f>SUMIF(AE112:AE131,"&lt;&gt;NOR",G112:G131)</f>
        <v>0</v>
      </c>
      <c r="H111" s="241"/>
      <c r="I111" s="241">
        <f>SUM(I112:I131)</f>
        <v>0</v>
      </c>
      <c r="J111" s="241"/>
      <c r="K111" s="241">
        <f>SUM(K112:K131)</f>
        <v>0</v>
      </c>
      <c r="L111" s="241"/>
      <c r="M111" s="241">
        <f>SUM(M112:M131)</f>
        <v>0</v>
      </c>
      <c r="N111" s="242"/>
      <c r="O111" s="242">
        <f>SUM(O112:O131)</f>
        <v>6.191E-2</v>
      </c>
      <c r="P111" s="242"/>
      <c r="Q111" s="242">
        <f>SUM(Q112:Q131)</f>
        <v>0</v>
      </c>
      <c r="R111" s="242"/>
      <c r="S111" s="242"/>
      <c r="T111" s="243"/>
      <c r="U111" s="242">
        <f>SUM(U112:U131)</f>
        <v>35.370000000000005</v>
      </c>
      <c r="AE111" s="162" t="s">
        <v>102</v>
      </c>
    </row>
    <row r="112" spans="1:60" ht="22.5" outlineLevel="1" x14ac:dyDescent="0.2">
      <c r="A112" s="226">
        <v>78</v>
      </c>
      <c r="B112" s="227" t="s">
        <v>286</v>
      </c>
      <c r="C112" s="228" t="s">
        <v>287</v>
      </c>
      <c r="D112" s="229" t="s">
        <v>109</v>
      </c>
      <c r="E112" s="230">
        <v>65.625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33">
        <v>2.0000000000000002E-5</v>
      </c>
      <c r="O112" s="233">
        <f>ROUND(E112*N112,5)</f>
        <v>1.31E-3</v>
      </c>
      <c r="P112" s="233">
        <v>0</v>
      </c>
      <c r="Q112" s="233">
        <f>ROUND(E112*P112,5)</f>
        <v>0</v>
      </c>
      <c r="R112" s="233"/>
      <c r="S112" s="233"/>
      <c r="T112" s="234">
        <v>0.129</v>
      </c>
      <c r="U112" s="233">
        <f>ROUND(E112*T112,2)</f>
        <v>8.4700000000000006</v>
      </c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235" t="s">
        <v>106</v>
      </c>
      <c r="AF112" s="235"/>
      <c r="AG112" s="235"/>
      <c r="AH112" s="235"/>
      <c r="AI112" s="235"/>
      <c r="AJ112" s="235"/>
      <c r="AK112" s="235"/>
      <c r="AL112" s="235"/>
      <c r="AM112" s="235"/>
      <c r="AN112" s="235"/>
      <c r="AO112" s="235"/>
      <c r="AP112" s="235"/>
      <c r="AQ112" s="235"/>
      <c r="AR112" s="235"/>
      <c r="AS112" s="235"/>
      <c r="AT112" s="235"/>
      <c r="AU112" s="235"/>
      <c r="AV112" s="235"/>
      <c r="AW112" s="235"/>
      <c r="AX112" s="235"/>
      <c r="AY112" s="235"/>
      <c r="AZ112" s="235"/>
      <c r="BA112" s="235"/>
      <c r="BB112" s="235"/>
      <c r="BC112" s="235"/>
      <c r="BD112" s="235"/>
      <c r="BE112" s="235"/>
      <c r="BF112" s="235"/>
      <c r="BG112" s="235"/>
      <c r="BH112" s="235"/>
    </row>
    <row r="113" spans="1:60" outlineLevel="1" x14ac:dyDescent="0.2">
      <c r="A113" s="226"/>
      <c r="B113" s="227"/>
      <c r="C113" s="244" t="s">
        <v>288</v>
      </c>
      <c r="D113" s="245"/>
      <c r="E113" s="246">
        <v>65.625</v>
      </c>
      <c r="F113" s="232"/>
      <c r="G113" s="232"/>
      <c r="H113" s="232"/>
      <c r="I113" s="232"/>
      <c r="J113" s="232"/>
      <c r="K113" s="232"/>
      <c r="L113" s="232"/>
      <c r="M113" s="232"/>
      <c r="N113" s="233"/>
      <c r="O113" s="233"/>
      <c r="P113" s="233"/>
      <c r="Q113" s="233"/>
      <c r="R113" s="233"/>
      <c r="S113" s="233"/>
      <c r="T113" s="234"/>
      <c r="U113" s="233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 t="s">
        <v>113</v>
      </c>
      <c r="AF113" s="235">
        <v>0</v>
      </c>
      <c r="AG113" s="235"/>
      <c r="AH113" s="235"/>
      <c r="AI113" s="235"/>
      <c r="AJ113" s="235"/>
      <c r="AK113" s="235"/>
      <c r="AL113" s="235"/>
      <c r="AM113" s="235"/>
      <c r="AN113" s="235"/>
      <c r="AO113" s="235"/>
      <c r="AP113" s="235"/>
      <c r="AQ113" s="235"/>
      <c r="AR113" s="235"/>
      <c r="AS113" s="235"/>
      <c r="AT113" s="235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235"/>
      <c r="BF113" s="235"/>
      <c r="BG113" s="235"/>
      <c r="BH113" s="235"/>
    </row>
    <row r="114" spans="1:60" outlineLevel="1" x14ac:dyDescent="0.2">
      <c r="A114" s="226"/>
      <c r="B114" s="227"/>
      <c r="C114" s="244" t="s">
        <v>289</v>
      </c>
      <c r="D114" s="245"/>
      <c r="E114" s="246"/>
      <c r="F114" s="232"/>
      <c r="G114" s="232"/>
      <c r="H114" s="232"/>
      <c r="I114" s="232"/>
      <c r="J114" s="232"/>
      <c r="K114" s="232"/>
      <c r="L114" s="232"/>
      <c r="M114" s="232"/>
      <c r="N114" s="233"/>
      <c r="O114" s="233"/>
      <c r="P114" s="233"/>
      <c r="Q114" s="233"/>
      <c r="R114" s="233"/>
      <c r="S114" s="233"/>
      <c r="T114" s="234"/>
      <c r="U114" s="233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235" t="s">
        <v>113</v>
      </c>
      <c r="AF114" s="235">
        <v>0</v>
      </c>
      <c r="AG114" s="235"/>
      <c r="AH114" s="235"/>
      <c r="AI114" s="235"/>
      <c r="AJ114" s="235"/>
      <c r="AK114" s="235"/>
      <c r="AL114" s="235"/>
      <c r="AM114" s="235"/>
      <c r="AN114" s="235"/>
      <c r="AO114" s="235"/>
      <c r="AP114" s="235"/>
      <c r="AQ114" s="235"/>
      <c r="AR114" s="235"/>
      <c r="AS114" s="235"/>
      <c r="AT114" s="235"/>
      <c r="AU114" s="235"/>
      <c r="AV114" s="235"/>
      <c r="AW114" s="235"/>
      <c r="AX114" s="235"/>
      <c r="AY114" s="235"/>
      <c r="AZ114" s="235"/>
      <c r="BA114" s="235"/>
      <c r="BB114" s="235"/>
      <c r="BC114" s="235"/>
      <c r="BD114" s="235"/>
      <c r="BE114" s="235"/>
      <c r="BF114" s="235"/>
      <c r="BG114" s="235"/>
      <c r="BH114" s="235"/>
    </row>
    <row r="115" spans="1:60" ht="22.5" outlineLevel="1" x14ac:dyDescent="0.2">
      <c r="A115" s="226">
        <v>79</v>
      </c>
      <c r="B115" s="227" t="s">
        <v>290</v>
      </c>
      <c r="C115" s="228" t="s">
        <v>291</v>
      </c>
      <c r="D115" s="229" t="s">
        <v>109</v>
      </c>
      <c r="E115" s="230">
        <v>90.3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3">
        <v>6.0000000000000002E-5</v>
      </c>
      <c r="O115" s="233">
        <f>ROUND(E115*N115,5)</f>
        <v>5.4200000000000003E-3</v>
      </c>
      <c r="P115" s="233">
        <v>0</v>
      </c>
      <c r="Q115" s="233">
        <f>ROUND(E115*P115,5)</f>
        <v>0</v>
      </c>
      <c r="R115" s="233"/>
      <c r="S115" s="233"/>
      <c r="T115" s="234">
        <v>0.129</v>
      </c>
      <c r="U115" s="233">
        <f>ROUND(E115*T115,2)</f>
        <v>11.65</v>
      </c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 t="s">
        <v>106</v>
      </c>
      <c r="AF115" s="235"/>
      <c r="AG115" s="235"/>
      <c r="AH115" s="235"/>
      <c r="AI115" s="235"/>
      <c r="AJ115" s="235"/>
      <c r="AK115" s="235"/>
      <c r="AL115" s="235"/>
      <c r="AM115" s="235"/>
      <c r="AN115" s="235"/>
      <c r="AO115" s="235"/>
      <c r="AP115" s="235"/>
      <c r="AQ115" s="235"/>
      <c r="AR115" s="235"/>
      <c r="AS115" s="235"/>
      <c r="AT115" s="235"/>
      <c r="AU115" s="235"/>
      <c r="AV115" s="235"/>
      <c r="AW115" s="235"/>
      <c r="AX115" s="235"/>
      <c r="AY115" s="235"/>
      <c r="AZ115" s="235"/>
      <c r="BA115" s="235"/>
      <c r="BB115" s="235"/>
      <c r="BC115" s="235"/>
      <c r="BD115" s="235"/>
      <c r="BE115" s="235"/>
      <c r="BF115" s="235"/>
      <c r="BG115" s="235"/>
      <c r="BH115" s="235"/>
    </row>
    <row r="116" spans="1:60" outlineLevel="1" x14ac:dyDescent="0.2">
      <c r="A116" s="226"/>
      <c r="B116" s="227"/>
      <c r="C116" s="244" t="s">
        <v>292</v>
      </c>
      <c r="D116" s="245"/>
      <c r="E116" s="246">
        <v>90.3</v>
      </c>
      <c r="F116" s="232"/>
      <c r="G116" s="232"/>
      <c r="H116" s="232"/>
      <c r="I116" s="232"/>
      <c r="J116" s="232"/>
      <c r="K116" s="232"/>
      <c r="L116" s="232"/>
      <c r="M116" s="232"/>
      <c r="N116" s="233"/>
      <c r="O116" s="233"/>
      <c r="P116" s="233"/>
      <c r="Q116" s="233"/>
      <c r="R116" s="233"/>
      <c r="S116" s="233"/>
      <c r="T116" s="234"/>
      <c r="U116" s="233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 t="s">
        <v>113</v>
      </c>
      <c r="AF116" s="235">
        <v>0</v>
      </c>
      <c r="AG116" s="235"/>
      <c r="AH116" s="235"/>
      <c r="AI116" s="235"/>
      <c r="AJ116" s="235"/>
      <c r="AK116" s="235"/>
      <c r="AL116" s="235"/>
      <c r="AM116" s="235"/>
      <c r="AN116" s="235"/>
      <c r="AO116" s="235"/>
      <c r="AP116" s="235"/>
      <c r="AQ116" s="235"/>
      <c r="AR116" s="235"/>
      <c r="AS116" s="235"/>
      <c r="AT116" s="235"/>
      <c r="AU116" s="235"/>
      <c r="AV116" s="235"/>
      <c r="AW116" s="235"/>
      <c r="AX116" s="235"/>
      <c r="AY116" s="235"/>
      <c r="AZ116" s="235"/>
      <c r="BA116" s="235"/>
      <c r="BB116" s="235"/>
      <c r="BC116" s="235"/>
      <c r="BD116" s="235"/>
      <c r="BE116" s="235"/>
      <c r="BF116" s="235"/>
      <c r="BG116" s="235"/>
      <c r="BH116" s="235"/>
    </row>
    <row r="117" spans="1:60" outlineLevel="1" x14ac:dyDescent="0.2">
      <c r="A117" s="226"/>
      <c r="B117" s="227"/>
      <c r="C117" s="244" t="s">
        <v>289</v>
      </c>
      <c r="D117" s="245"/>
      <c r="E117" s="246"/>
      <c r="F117" s="232"/>
      <c r="G117" s="232"/>
      <c r="H117" s="232"/>
      <c r="I117" s="232"/>
      <c r="J117" s="232"/>
      <c r="K117" s="232"/>
      <c r="L117" s="232"/>
      <c r="M117" s="232"/>
      <c r="N117" s="233"/>
      <c r="O117" s="233"/>
      <c r="P117" s="233"/>
      <c r="Q117" s="233"/>
      <c r="R117" s="233"/>
      <c r="S117" s="233"/>
      <c r="T117" s="234"/>
      <c r="U117" s="233"/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 t="s">
        <v>113</v>
      </c>
      <c r="AF117" s="235">
        <v>0</v>
      </c>
      <c r="AG117" s="235"/>
      <c r="AH117" s="235"/>
      <c r="AI117" s="235"/>
      <c r="AJ117" s="235"/>
      <c r="AK117" s="235"/>
      <c r="AL117" s="235"/>
      <c r="AM117" s="235"/>
      <c r="AN117" s="235"/>
      <c r="AO117" s="235"/>
      <c r="AP117" s="235"/>
      <c r="AQ117" s="235"/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5"/>
      <c r="BF117" s="235"/>
      <c r="BG117" s="235"/>
      <c r="BH117" s="235"/>
    </row>
    <row r="118" spans="1:60" ht="22.5" outlineLevel="1" x14ac:dyDescent="0.2">
      <c r="A118" s="226">
        <v>80</v>
      </c>
      <c r="B118" s="227" t="s">
        <v>293</v>
      </c>
      <c r="C118" s="228" t="s">
        <v>294</v>
      </c>
      <c r="D118" s="229" t="s">
        <v>109</v>
      </c>
      <c r="E118" s="230">
        <v>11.025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33">
        <v>5.0000000000000002E-5</v>
      </c>
      <c r="O118" s="233">
        <f>ROUND(E118*N118,5)</f>
        <v>5.5000000000000003E-4</v>
      </c>
      <c r="P118" s="233">
        <v>0</v>
      </c>
      <c r="Q118" s="233">
        <f>ROUND(E118*P118,5)</f>
        <v>0</v>
      </c>
      <c r="R118" s="233"/>
      <c r="S118" s="233"/>
      <c r="T118" s="234">
        <v>0.14199999999999999</v>
      </c>
      <c r="U118" s="233">
        <f>ROUND(E118*T118,2)</f>
        <v>1.57</v>
      </c>
      <c r="V118" s="235"/>
      <c r="W118" s="235"/>
      <c r="X118" s="235"/>
      <c r="Y118" s="235"/>
      <c r="Z118" s="235"/>
      <c r="AA118" s="235"/>
      <c r="AB118" s="235"/>
      <c r="AC118" s="235"/>
      <c r="AD118" s="235"/>
      <c r="AE118" s="235" t="s">
        <v>106</v>
      </c>
      <c r="AF118" s="235"/>
      <c r="AG118" s="235"/>
      <c r="AH118" s="235"/>
      <c r="AI118" s="235"/>
      <c r="AJ118" s="235"/>
      <c r="AK118" s="235"/>
      <c r="AL118" s="235"/>
      <c r="AM118" s="235"/>
      <c r="AN118" s="235"/>
      <c r="AO118" s="235"/>
      <c r="AP118" s="235"/>
      <c r="AQ118" s="235"/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5"/>
      <c r="BF118" s="235"/>
      <c r="BG118" s="235"/>
      <c r="BH118" s="235"/>
    </row>
    <row r="119" spans="1:60" outlineLevel="1" x14ac:dyDescent="0.2">
      <c r="A119" s="226"/>
      <c r="B119" s="227"/>
      <c r="C119" s="244" t="s">
        <v>295</v>
      </c>
      <c r="D119" s="245"/>
      <c r="E119" s="246">
        <v>11.025</v>
      </c>
      <c r="F119" s="232"/>
      <c r="G119" s="232"/>
      <c r="H119" s="232"/>
      <c r="I119" s="232"/>
      <c r="J119" s="232"/>
      <c r="K119" s="232"/>
      <c r="L119" s="232"/>
      <c r="M119" s="232"/>
      <c r="N119" s="233"/>
      <c r="O119" s="233"/>
      <c r="P119" s="233"/>
      <c r="Q119" s="233"/>
      <c r="R119" s="233"/>
      <c r="S119" s="233"/>
      <c r="T119" s="234"/>
      <c r="U119" s="233"/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 t="s">
        <v>113</v>
      </c>
      <c r="AF119" s="235">
        <v>0</v>
      </c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5"/>
      <c r="AZ119" s="235"/>
      <c r="BA119" s="235"/>
      <c r="BB119" s="235"/>
      <c r="BC119" s="235"/>
      <c r="BD119" s="235"/>
      <c r="BE119" s="235"/>
      <c r="BF119" s="235"/>
      <c r="BG119" s="235"/>
      <c r="BH119" s="235"/>
    </row>
    <row r="120" spans="1:60" outlineLevel="1" x14ac:dyDescent="0.2">
      <c r="A120" s="226"/>
      <c r="B120" s="227"/>
      <c r="C120" s="244" t="s">
        <v>289</v>
      </c>
      <c r="D120" s="245"/>
      <c r="E120" s="246"/>
      <c r="F120" s="232"/>
      <c r="G120" s="232"/>
      <c r="H120" s="232"/>
      <c r="I120" s="232"/>
      <c r="J120" s="232"/>
      <c r="K120" s="232"/>
      <c r="L120" s="232"/>
      <c r="M120" s="232"/>
      <c r="N120" s="233"/>
      <c r="O120" s="233"/>
      <c r="P120" s="233"/>
      <c r="Q120" s="233"/>
      <c r="R120" s="233"/>
      <c r="S120" s="233"/>
      <c r="T120" s="234"/>
      <c r="U120" s="233"/>
      <c r="V120" s="235"/>
      <c r="W120" s="235"/>
      <c r="X120" s="235"/>
      <c r="Y120" s="235"/>
      <c r="Z120" s="235"/>
      <c r="AA120" s="235"/>
      <c r="AB120" s="235"/>
      <c r="AC120" s="235"/>
      <c r="AD120" s="235"/>
      <c r="AE120" s="235" t="s">
        <v>113</v>
      </c>
      <c r="AF120" s="235">
        <v>0</v>
      </c>
      <c r="AG120" s="235"/>
      <c r="AH120" s="235"/>
      <c r="AI120" s="235"/>
      <c r="AJ120" s="235"/>
      <c r="AK120" s="235"/>
      <c r="AL120" s="235"/>
      <c r="AM120" s="235"/>
      <c r="AN120" s="235"/>
      <c r="AO120" s="235"/>
      <c r="AP120" s="235"/>
      <c r="AQ120" s="235"/>
      <c r="AR120" s="235"/>
      <c r="AS120" s="235"/>
      <c r="AT120" s="235"/>
      <c r="AU120" s="235"/>
      <c r="AV120" s="235"/>
      <c r="AW120" s="235"/>
      <c r="AX120" s="235"/>
      <c r="AY120" s="235"/>
      <c r="AZ120" s="235"/>
      <c r="BA120" s="235"/>
      <c r="BB120" s="235"/>
      <c r="BC120" s="235"/>
      <c r="BD120" s="235"/>
      <c r="BE120" s="235"/>
      <c r="BF120" s="235"/>
      <c r="BG120" s="235"/>
      <c r="BH120" s="235"/>
    </row>
    <row r="121" spans="1:60" ht="22.5" outlineLevel="1" x14ac:dyDescent="0.2">
      <c r="A121" s="226">
        <v>81</v>
      </c>
      <c r="B121" s="227" t="s">
        <v>296</v>
      </c>
      <c r="C121" s="228" t="s">
        <v>297</v>
      </c>
      <c r="D121" s="229" t="s">
        <v>109</v>
      </c>
      <c r="E121" s="230">
        <v>27.824999999999999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33">
        <v>6.0000000000000002E-5</v>
      </c>
      <c r="O121" s="233">
        <f>ROUND(E121*N121,5)</f>
        <v>1.67E-3</v>
      </c>
      <c r="P121" s="233">
        <v>0</v>
      </c>
      <c r="Q121" s="233">
        <f>ROUND(E121*P121,5)</f>
        <v>0</v>
      </c>
      <c r="R121" s="233"/>
      <c r="S121" s="233"/>
      <c r="T121" s="234">
        <v>0.157</v>
      </c>
      <c r="U121" s="233">
        <f>ROUND(E121*T121,2)</f>
        <v>4.37</v>
      </c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 t="s">
        <v>106</v>
      </c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235"/>
      <c r="BE121" s="235"/>
      <c r="BF121" s="235"/>
      <c r="BG121" s="235"/>
      <c r="BH121" s="235"/>
    </row>
    <row r="122" spans="1:60" outlineLevel="1" x14ac:dyDescent="0.2">
      <c r="A122" s="226"/>
      <c r="B122" s="227"/>
      <c r="C122" s="244" t="s">
        <v>298</v>
      </c>
      <c r="D122" s="245"/>
      <c r="E122" s="246">
        <v>27.824999999999999</v>
      </c>
      <c r="F122" s="232"/>
      <c r="G122" s="232"/>
      <c r="H122" s="232"/>
      <c r="I122" s="232"/>
      <c r="J122" s="232"/>
      <c r="K122" s="232"/>
      <c r="L122" s="232"/>
      <c r="M122" s="232"/>
      <c r="N122" s="233"/>
      <c r="O122" s="233"/>
      <c r="P122" s="233"/>
      <c r="Q122" s="233"/>
      <c r="R122" s="233"/>
      <c r="S122" s="233"/>
      <c r="T122" s="234"/>
      <c r="U122" s="233"/>
      <c r="V122" s="235"/>
      <c r="W122" s="235"/>
      <c r="X122" s="235"/>
      <c r="Y122" s="235"/>
      <c r="Z122" s="235"/>
      <c r="AA122" s="235"/>
      <c r="AB122" s="235"/>
      <c r="AC122" s="235"/>
      <c r="AD122" s="235"/>
      <c r="AE122" s="235" t="s">
        <v>113</v>
      </c>
      <c r="AF122" s="235">
        <v>0</v>
      </c>
      <c r="AG122" s="235"/>
      <c r="AH122" s="235"/>
      <c r="AI122" s="235"/>
      <c r="AJ122" s="235"/>
      <c r="AK122" s="235"/>
      <c r="AL122" s="235"/>
      <c r="AM122" s="235"/>
      <c r="AN122" s="235"/>
      <c r="AO122" s="235"/>
      <c r="AP122" s="235"/>
      <c r="AQ122" s="235"/>
      <c r="AR122" s="235"/>
      <c r="AS122" s="235"/>
      <c r="AT122" s="235"/>
      <c r="AU122" s="235"/>
      <c r="AV122" s="235"/>
      <c r="AW122" s="235"/>
      <c r="AX122" s="235"/>
      <c r="AY122" s="235"/>
      <c r="AZ122" s="235"/>
      <c r="BA122" s="235"/>
      <c r="BB122" s="235"/>
      <c r="BC122" s="235"/>
      <c r="BD122" s="235"/>
      <c r="BE122" s="235"/>
      <c r="BF122" s="235"/>
      <c r="BG122" s="235"/>
      <c r="BH122" s="235"/>
    </row>
    <row r="123" spans="1:60" outlineLevel="1" x14ac:dyDescent="0.2">
      <c r="A123" s="226">
        <v>82</v>
      </c>
      <c r="B123" s="227" t="s">
        <v>299</v>
      </c>
      <c r="C123" s="228" t="s">
        <v>300</v>
      </c>
      <c r="D123" s="229" t="s">
        <v>109</v>
      </c>
      <c r="E123" s="230">
        <v>5.25</v>
      </c>
      <c r="F123" s="231"/>
      <c r="G123" s="232">
        <f>ROUND(E123*F123,2)</f>
        <v>0</v>
      </c>
      <c r="H123" s="231"/>
      <c r="I123" s="232">
        <f>ROUND(E123*H123,2)</f>
        <v>0</v>
      </c>
      <c r="J123" s="231"/>
      <c r="K123" s="232">
        <f>ROUND(E123*J123,2)</f>
        <v>0</v>
      </c>
      <c r="L123" s="232">
        <v>21</v>
      </c>
      <c r="M123" s="232">
        <f>G123*(1+L123/100)</f>
        <v>0</v>
      </c>
      <c r="N123" s="233">
        <v>5.2999999999999998E-4</v>
      </c>
      <c r="O123" s="233">
        <f>ROUND(E123*N123,5)</f>
        <v>2.7799999999999999E-3</v>
      </c>
      <c r="P123" s="233">
        <v>0</v>
      </c>
      <c r="Q123" s="233">
        <f>ROUND(E123*P123,5)</f>
        <v>0</v>
      </c>
      <c r="R123" s="233"/>
      <c r="S123" s="233"/>
      <c r="T123" s="234">
        <v>0</v>
      </c>
      <c r="U123" s="233">
        <f>ROUND(E123*T123,2)</f>
        <v>0</v>
      </c>
      <c r="V123" s="235"/>
      <c r="W123" s="235"/>
      <c r="X123" s="235"/>
      <c r="Y123" s="235"/>
      <c r="Z123" s="235"/>
      <c r="AA123" s="235"/>
      <c r="AB123" s="235"/>
      <c r="AC123" s="235"/>
      <c r="AD123" s="235"/>
      <c r="AE123" s="235" t="s">
        <v>209</v>
      </c>
      <c r="AF123" s="235"/>
      <c r="AG123" s="235"/>
      <c r="AH123" s="235"/>
      <c r="AI123" s="235"/>
      <c r="AJ123" s="235"/>
      <c r="AK123" s="235"/>
      <c r="AL123" s="235"/>
      <c r="AM123" s="235"/>
      <c r="AN123" s="235"/>
      <c r="AO123" s="235"/>
      <c r="AP123" s="235"/>
      <c r="AQ123" s="235"/>
      <c r="AR123" s="235"/>
      <c r="AS123" s="235"/>
      <c r="AT123" s="235"/>
      <c r="AU123" s="235"/>
      <c r="AV123" s="235"/>
      <c r="AW123" s="235"/>
      <c r="AX123" s="235"/>
      <c r="AY123" s="235"/>
      <c r="AZ123" s="235"/>
      <c r="BA123" s="235"/>
      <c r="BB123" s="235"/>
      <c r="BC123" s="235"/>
      <c r="BD123" s="235"/>
      <c r="BE123" s="235"/>
      <c r="BF123" s="235"/>
      <c r="BG123" s="235"/>
      <c r="BH123" s="235"/>
    </row>
    <row r="124" spans="1:60" outlineLevel="1" x14ac:dyDescent="0.2">
      <c r="A124" s="226"/>
      <c r="B124" s="227"/>
      <c r="C124" s="244" t="s">
        <v>301</v>
      </c>
      <c r="D124" s="245"/>
      <c r="E124" s="246">
        <v>5.25</v>
      </c>
      <c r="F124" s="232"/>
      <c r="G124" s="232"/>
      <c r="H124" s="232"/>
      <c r="I124" s="232"/>
      <c r="J124" s="232"/>
      <c r="K124" s="232"/>
      <c r="L124" s="232"/>
      <c r="M124" s="232"/>
      <c r="N124" s="233"/>
      <c r="O124" s="233"/>
      <c r="P124" s="233"/>
      <c r="Q124" s="233"/>
      <c r="R124" s="233"/>
      <c r="S124" s="233"/>
      <c r="T124" s="234"/>
      <c r="U124" s="233"/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 t="s">
        <v>113</v>
      </c>
      <c r="AF124" s="235">
        <v>0</v>
      </c>
      <c r="AG124" s="235"/>
      <c r="AH124" s="235"/>
      <c r="AI124" s="235"/>
      <c r="AJ124" s="235"/>
      <c r="AK124" s="235"/>
      <c r="AL124" s="235"/>
      <c r="AM124" s="235"/>
      <c r="AN124" s="235"/>
      <c r="AO124" s="235"/>
      <c r="AP124" s="235"/>
      <c r="AQ124" s="235"/>
      <c r="AR124" s="235"/>
      <c r="AS124" s="235"/>
      <c r="AT124" s="235"/>
      <c r="AU124" s="235"/>
      <c r="AV124" s="235"/>
      <c r="AW124" s="235"/>
      <c r="AX124" s="235"/>
      <c r="AY124" s="235"/>
      <c r="AZ124" s="235"/>
      <c r="BA124" s="235"/>
      <c r="BB124" s="235"/>
      <c r="BC124" s="235"/>
      <c r="BD124" s="235"/>
      <c r="BE124" s="235"/>
      <c r="BF124" s="235"/>
      <c r="BG124" s="235"/>
      <c r="BH124" s="235"/>
    </row>
    <row r="125" spans="1:60" outlineLevel="1" x14ac:dyDescent="0.2">
      <c r="A125" s="226">
        <v>83</v>
      </c>
      <c r="B125" s="227" t="s">
        <v>302</v>
      </c>
      <c r="C125" s="228" t="s">
        <v>303</v>
      </c>
      <c r="D125" s="229" t="s">
        <v>109</v>
      </c>
      <c r="E125" s="230">
        <v>24.15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33">
        <v>5.8E-4</v>
      </c>
      <c r="O125" s="233">
        <f>ROUND(E125*N125,5)</f>
        <v>1.401E-2</v>
      </c>
      <c r="P125" s="233">
        <v>0</v>
      </c>
      <c r="Q125" s="233">
        <f>ROUND(E125*P125,5)</f>
        <v>0</v>
      </c>
      <c r="R125" s="233"/>
      <c r="S125" s="233"/>
      <c r="T125" s="234">
        <v>0</v>
      </c>
      <c r="U125" s="233">
        <f>ROUND(E125*T125,2)</f>
        <v>0</v>
      </c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 t="s">
        <v>209</v>
      </c>
      <c r="AF125" s="235"/>
      <c r="AG125" s="235"/>
      <c r="AH125" s="235"/>
      <c r="AI125" s="235"/>
      <c r="AJ125" s="235"/>
      <c r="AK125" s="235"/>
      <c r="AL125" s="235"/>
      <c r="AM125" s="235"/>
      <c r="AN125" s="235"/>
      <c r="AO125" s="235"/>
      <c r="AP125" s="235"/>
      <c r="AQ125" s="235"/>
      <c r="AR125" s="235"/>
      <c r="AS125" s="235"/>
      <c r="AT125" s="235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235"/>
      <c r="BF125" s="235"/>
      <c r="BG125" s="235"/>
      <c r="BH125" s="235"/>
    </row>
    <row r="126" spans="1:60" outlineLevel="1" x14ac:dyDescent="0.2">
      <c r="A126" s="226"/>
      <c r="B126" s="227"/>
      <c r="C126" s="244" t="s">
        <v>304</v>
      </c>
      <c r="D126" s="245"/>
      <c r="E126" s="246">
        <v>24.15</v>
      </c>
      <c r="F126" s="232"/>
      <c r="G126" s="232"/>
      <c r="H126" s="232"/>
      <c r="I126" s="232"/>
      <c r="J126" s="232"/>
      <c r="K126" s="232"/>
      <c r="L126" s="232"/>
      <c r="M126" s="232"/>
      <c r="N126" s="233"/>
      <c r="O126" s="233"/>
      <c r="P126" s="233"/>
      <c r="Q126" s="233"/>
      <c r="R126" s="233"/>
      <c r="S126" s="233"/>
      <c r="T126" s="234"/>
      <c r="U126" s="233"/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 t="s">
        <v>113</v>
      </c>
      <c r="AF126" s="235">
        <v>0</v>
      </c>
      <c r="AG126" s="235"/>
      <c r="AH126" s="235"/>
      <c r="AI126" s="235"/>
      <c r="AJ126" s="235"/>
      <c r="AK126" s="235"/>
      <c r="AL126" s="235"/>
      <c r="AM126" s="235"/>
      <c r="AN126" s="235"/>
      <c r="AO126" s="235"/>
      <c r="AP126" s="235"/>
      <c r="AQ126" s="235"/>
      <c r="AR126" s="235"/>
      <c r="AS126" s="235"/>
      <c r="AT126" s="235"/>
      <c r="AU126" s="235"/>
      <c r="AV126" s="235"/>
      <c r="AW126" s="235"/>
      <c r="AX126" s="235"/>
      <c r="AY126" s="235"/>
      <c r="AZ126" s="235"/>
      <c r="BA126" s="235"/>
      <c r="BB126" s="235"/>
      <c r="BC126" s="235"/>
      <c r="BD126" s="235"/>
      <c r="BE126" s="235"/>
      <c r="BF126" s="235"/>
      <c r="BG126" s="235"/>
      <c r="BH126" s="235"/>
    </row>
    <row r="127" spans="1:60" outlineLevel="1" x14ac:dyDescent="0.2">
      <c r="A127" s="226">
        <v>84</v>
      </c>
      <c r="B127" s="227" t="s">
        <v>305</v>
      </c>
      <c r="C127" s="228" t="s">
        <v>306</v>
      </c>
      <c r="D127" s="229" t="s">
        <v>109</v>
      </c>
      <c r="E127" s="230">
        <v>55.65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33">
        <v>6.4999999999999997E-4</v>
      </c>
      <c r="O127" s="233">
        <f>ROUND(E127*N127,5)</f>
        <v>3.6170000000000001E-2</v>
      </c>
      <c r="P127" s="233">
        <v>0</v>
      </c>
      <c r="Q127" s="233">
        <f>ROUND(E127*P127,5)</f>
        <v>0</v>
      </c>
      <c r="R127" s="233"/>
      <c r="S127" s="233"/>
      <c r="T127" s="234">
        <v>0</v>
      </c>
      <c r="U127" s="233">
        <f>ROUND(E127*T127,2)</f>
        <v>0</v>
      </c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 t="s">
        <v>209</v>
      </c>
      <c r="AF127" s="235"/>
      <c r="AG127" s="235"/>
      <c r="AH127" s="235"/>
      <c r="AI127" s="235"/>
      <c r="AJ127" s="235"/>
      <c r="AK127" s="235"/>
      <c r="AL127" s="235"/>
      <c r="AM127" s="235"/>
      <c r="AN127" s="235"/>
      <c r="AO127" s="235"/>
      <c r="AP127" s="235"/>
      <c r="AQ127" s="235"/>
      <c r="AR127" s="235"/>
      <c r="AS127" s="235"/>
      <c r="AT127" s="235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235"/>
      <c r="BF127" s="235"/>
      <c r="BG127" s="235"/>
      <c r="BH127" s="235"/>
    </row>
    <row r="128" spans="1:60" outlineLevel="1" x14ac:dyDescent="0.2">
      <c r="A128" s="226"/>
      <c r="B128" s="227"/>
      <c r="C128" s="244" t="s">
        <v>307</v>
      </c>
      <c r="D128" s="245"/>
      <c r="E128" s="246">
        <v>55.65</v>
      </c>
      <c r="F128" s="232"/>
      <c r="G128" s="232"/>
      <c r="H128" s="232"/>
      <c r="I128" s="232"/>
      <c r="J128" s="232"/>
      <c r="K128" s="232"/>
      <c r="L128" s="232"/>
      <c r="M128" s="232"/>
      <c r="N128" s="233"/>
      <c r="O128" s="233"/>
      <c r="P128" s="233"/>
      <c r="Q128" s="233"/>
      <c r="R128" s="233"/>
      <c r="S128" s="233"/>
      <c r="T128" s="234"/>
      <c r="U128" s="233"/>
      <c r="V128" s="235"/>
      <c r="W128" s="235"/>
      <c r="X128" s="235"/>
      <c r="Y128" s="235"/>
      <c r="Z128" s="235"/>
      <c r="AA128" s="235"/>
      <c r="AB128" s="235"/>
      <c r="AC128" s="235"/>
      <c r="AD128" s="235"/>
      <c r="AE128" s="235" t="s">
        <v>113</v>
      </c>
      <c r="AF128" s="235">
        <v>0</v>
      </c>
      <c r="AG128" s="235"/>
      <c r="AH128" s="235"/>
      <c r="AI128" s="235"/>
      <c r="AJ128" s="235"/>
      <c r="AK128" s="235"/>
      <c r="AL128" s="235"/>
      <c r="AM128" s="235"/>
      <c r="AN128" s="235"/>
      <c r="AO128" s="235"/>
      <c r="AP128" s="235"/>
      <c r="AQ128" s="235"/>
      <c r="AR128" s="235"/>
      <c r="AS128" s="235"/>
      <c r="AT128" s="235"/>
      <c r="AU128" s="235"/>
      <c r="AV128" s="235"/>
      <c r="AW128" s="235"/>
      <c r="AX128" s="235"/>
      <c r="AY128" s="235"/>
      <c r="AZ128" s="235"/>
      <c r="BA128" s="235"/>
      <c r="BB128" s="235"/>
      <c r="BC128" s="235"/>
      <c r="BD128" s="235"/>
      <c r="BE128" s="235"/>
      <c r="BF128" s="235"/>
      <c r="BG128" s="235"/>
      <c r="BH128" s="235"/>
    </row>
    <row r="129" spans="1:60" outlineLevel="1" x14ac:dyDescent="0.2">
      <c r="A129" s="226">
        <v>85</v>
      </c>
      <c r="B129" s="227" t="s">
        <v>308</v>
      </c>
      <c r="C129" s="228" t="s">
        <v>309</v>
      </c>
      <c r="D129" s="229" t="s">
        <v>109</v>
      </c>
      <c r="E129" s="230">
        <v>81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33">
        <v>0</v>
      </c>
      <c r="O129" s="233">
        <f>ROUND(E129*N129,5)</f>
        <v>0</v>
      </c>
      <c r="P129" s="233">
        <v>0</v>
      </c>
      <c r="Q129" s="233">
        <f>ROUND(E129*P129,5)</f>
        <v>0</v>
      </c>
      <c r="R129" s="233"/>
      <c r="S129" s="233"/>
      <c r="T129" s="234">
        <v>0.114</v>
      </c>
      <c r="U129" s="233">
        <f>ROUND(E129*T129,2)</f>
        <v>9.23</v>
      </c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 t="s">
        <v>106</v>
      </c>
      <c r="AF129" s="235"/>
      <c r="AG129" s="235"/>
      <c r="AH129" s="235"/>
      <c r="AI129" s="235"/>
      <c r="AJ129" s="235"/>
      <c r="AK129" s="235"/>
      <c r="AL129" s="235"/>
      <c r="AM129" s="235"/>
      <c r="AN129" s="235"/>
      <c r="AO129" s="235"/>
      <c r="AP129" s="235"/>
      <c r="AQ129" s="235"/>
      <c r="AR129" s="235"/>
      <c r="AS129" s="235"/>
      <c r="AT129" s="235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235"/>
      <c r="BF129" s="235"/>
      <c r="BG129" s="235"/>
      <c r="BH129" s="235"/>
    </row>
    <row r="130" spans="1:60" outlineLevel="1" x14ac:dyDescent="0.2">
      <c r="A130" s="226"/>
      <c r="B130" s="227"/>
      <c r="C130" s="244" t="s">
        <v>310</v>
      </c>
      <c r="D130" s="245"/>
      <c r="E130" s="246">
        <v>81</v>
      </c>
      <c r="F130" s="232"/>
      <c r="G130" s="232"/>
      <c r="H130" s="232"/>
      <c r="I130" s="232"/>
      <c r="J130" s="232"/>
      <c r="K130" s="232"/>
      <c r="L130" s="232"/>
      <c r="M130" s="232"/>
      <c r="N130" s="233"/>
      <c r="O130" s="233"/>
      <c r="P130" s="233"/>
      <c r="Q130" s="233"/>
      <c r="R130" s="233"/>
      <c r="S130" s="233"/>
      <c r="T130" s="234"/>
      <c r="U130" s="233"/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 t="s">
        <v>113</v>
      </c>
      <c r="AF130" s="235">
        <v>0</v>
      </c>
      <c r="AG130" s="235"/>
      <c r="AH130" s="235"/>
      <c r="AI130" s="235"/>
      <c r="AJ130" s="235"/>
      <c r="AK130" s="235"/>
      <c r="AL130" s="235"/>
      <c r="AM130" s="235"/>
      <c r="AN130" s="235"/>
      <c r="AO130" s="235"/>
      <c r="AP130" s="235"/>
      <c r="AQ130" s="235"/>
      <c r="AR130" s="235"/>
      <c r="AS130" s="235"/>
      <c r="AT130" s="235"/>
      <c r="AU130" s="235"/>
      <c r="AV130" s="235"/>
      <c r="AW130" s="235"/>
      <c r="AX130" s="235"/>
      <c r="AY130" s="235"/>
      <c r="AZ130" s="235"/>
      <c r="BA130" s="235"/>
      <c r="BB130" s="235"/>
      <c r="BC130" s="235"/>
      <c r="BD130" s="235"/>
      <c r="BE130" s="235"/>
      <c r="BF130" s="235"/>
      <c r="BG130" s="235"/>
      <c r="BH130" s="235"/>
    </row>
    <row r="131" spans="1:60" outlineLevel="1" x14ac:dyDescent="0.2">
      <c r="A131" s="226">
        <v>86</v>
      </c>
      <c r="B131" s="227" t="s">
        <v>220</v>
      </c>
      <c r="C131" s="228" t="s">
        <v>221</v>
      </c>
      <c r="D131" s="229" t="s">
        <v>163</v>
      </c>
      <c r="E131" s="230">
        <v>6.2E-2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3">
        <v>0</v>
      </c>
      <c r="O131" s="233">
        <f>ROUND(E131*N131,5)</f>
        <v>0</v>
      </c>
      <c r="P131" s="233">
        <v>0</v>
      </c>
      <c r="Q131" s="233">
        <f>ROUND(E131*P131,5)</f>
        <v>0</v>
      </c>
      <c r="R131" s="233"/>
      <c r="S131" s="233"/>
      <c r="T131" s="234">
        <v>1.327</v>
      </c>
      <c r="U131" s="233">
        <f>ROUND(E131*T131,2)</f>
        <v>0.08</v>
      </c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 t="s">
        <v>106</v>
      </c>
      <c r="AF131" s="235"/>
      <c r="AG131" s="235"/>
      <c r="AH131" s="235"/>
      <c r="AI131" s="235"/>
      <c r="AJ131" s="235"/>
      <c r="AK131" s="235"/>
      <c r="AL131" s="235"/>
      <c r="AM131" s="235"/>
      <c r="AN131" s="235"/>
      <c r="AO131" s="235"/>
      <c r="AP131" s="235"/>
      <c r="AQ131" s="235"/>
      <c r="AR131" s="235"/>
      <c r="AS131" s="235"/>
      <c r="AT131" s="235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235"/>
      <c r="BF131" s="235"/>
      <c r="BG131" s="235"/>
      <c r="BH131" s="235"/>
    </row>
    <row r="132" spans="1:60" x14ac:dyDescent="0.2">
      <c r="A132" s="236" t="s">
        <v>101</v>
      </c>
      <c r="B132" s="237" t="s">
        <v>68</v>
      </c>
      <c r="C132" s="238" t="s">
        <v>69</v>
      </c>
      <c r="D132" s="239"/>
      <c r="E132" s="240"/>
      <c r="F132" s="241"/>
      <c r="G132" s="241">
        <f>SUMIF(AE133:AE139,"&lt;&gt;NOR",G133:G139)</f>
        <v>0</v>
      </c>
      <c r="H132" s="241"/>
      <c r="I132" s="241">
        <f>SUM(I133:I139)</f>
        <v>0</v>
      </c>
      <c r="J132" s="241"/>
      <c r="K132" s="241">
        <f>SUM(K133:K139)</f>
        <v>0</v>
      </c>
      <c r="L132" s="241"/>
      <c r="M132" s="241">
        <f>SUM(M133:M139)</f>
        <v>0</v>
      </c>
      <c r="N132" s="242"/>
      <c r="O132" s="242">
        <f>SUM(O133:O139)</f>
        <v>0</v>
      </c>
      <c r="P132" s="242"/>
      <c r="Q132" s="242">
        <f>SUM(Q133:Q139)</f>
        <v>0.84740000000000004</v>
      </c>
      <c r="R132" s="242"/>
      <c r="S132" s="242"/>
      <c r="T132" s="243"/>
      <c r="U132" s="242">
        <f>SUM(U133:U139)</f>
        <v>21.32</v>
      </c>
      <c r="AE132" s="162" t="s">
        <v>102</v>
      </c>
    </row>
    <row r="133" spans="1:60" outlineLevel="1" x14ac:dyDescent="0.2">
      <c r="A133" s="226">
        <v>87</v>
      </c>
      <c r="B133" s="227" t="s">
        <v>311</v>
      </c>
      <c r="C133" s="228" t="s">
        <v>312</v>
      </c>
      <c r="D133" s="229" t="s">
        <v>224</v>
      </c>
      <c r="E133" s="230">
        <v>10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33">
        <v>0</v>
      </c>
      <c r="O133" s="233">
        <f>ROUND(E133*N133,5)</f>
        <v>0</v>
      </c>
      <c r="P133" s="233">
        <v>3.4200000000000001E-2</v>
      </c>
      <c r="Q133" s="233">
        <f>ROUND(E133*P133,5)</f>
        <v>0.34200000000000003</v>
      </c>
      <c r="R133" s="233"/>
      <c r="S133" s="233"/>
      <c r="T133" s="234">
        <v>0.46500000000000002</v>
      </c>
      <c r="U133" s="233">
        <f>ROUND(E133*T133,2)</f>
        <v>4.6500000000000004</v>
      </c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 t="s">
        <v>106</v>
      </c>
      <c r="AF133" s="235"/>
      <c r="AG133" s="235"/>
      <c r="AH133" s="235"/>
      <c r="AI133" s="235"/>
      <c r="AJ133" s="235"/>
      <c r="AK133" s="235"/>
      <c r="AL133" s="235"/>
      <c r="AM133" s="235"/>
      <c r="AN133" s="235"/>
      <c r="AO133" s="235"/>
      <c r="AP133" s="235"/>
      <c r="AQ133" s="235"/>
      <c r="AR133" s="235"/>
      <c r="AS133" s="235"/>
      <c r="AT133" s="235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235"/>
      <c r="BF133" s="235"/>
      <c r="BG133" s="235"/>
      <c r="BH133" s="235"/>
    </row>
    <row r="134" spans="1:60" outlineLevel="1" x14ac:dyDescent="0.2">
      <c r="A134" s="226">
        <v>88</v>
      </c>
      <c r="B134" s="227" t="s">
        <v>313</v>
      </c>
      <c r="C134" s="228" t="s">
        <v>314</v>
      </c>
      <c r="D134" s="229" t="s">
        <v>224</v>
      </c>
      <c r="E134" s="230">
        <v>3</v>
      </c>
      <c r="F134" s="231"/>
      <c r="G134" s="232">
        <f>ROUND(E134*F134,2)</f>
        <v>0</v>
      </c>
      <c r="H134" s="231"/>
      <c r="I134" s="232">
        <f>ROUND(E134*H134,2)</f>
        <v>0</v>
      </c>
      <c r="J134" s="231"/>
      <c r="K134" s="232">
        <f>ROUND(E134*J134,2)</f>
        <v>0</v>
      </c>
      <c r="L134" s="232">
        <v>21</v>
      </c>
      <c r="M134" s="232">
        <f>G134*(1+L134/100)</f>
        <v>0</v>
      </c>
      <c r="N134" s="233">
        <v>0</v>
      </c>
      <c r="O134" s="233">
        <f>ROUND(E134*N134,5)</f>
        <v>0</v>
      </c>
      <c r="P134" s="233">
        <v>3.4700000000000002E-2</v>
      </c>
      <c r="Q134" s="233">
        <f>ROUND(E134*P134,5)</f>
        <v>0.1041</v>
      </c>
      <c r="R134" s="233"/>
      <c r="S134" s="233"/>
      <c r="T134" s="234">
        <v>0.56899999999999995</v>
      </c>
      <c r="U134" s="233">
        <f>ROUND(E134*T134,2)</f>
        <v>1.71</v>
      </c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 t="s">
        <v>106</v>
      </c>
      <c r="AF134" s="235"/>
      <c r="AG134" s="235"/>
      <c r="AH134" s="235"/>
      <c r="AI134" s="235"/>
      <c r="AJ134" s="235"/>
      <c r="AK134" s="235"/>
      <c r="AL134" s="235"/>
      <c r="AM134" s="235"/>
      <c r="AN134" s="235"/>
      <c r="AO134" s="235"/>
      <c r="AP134" s="235"/>
      <c r="AQ134" s="235"/>
      <c r="AR134" s="235"/>
      <c r="AS134" s="235"/>
      <c r="AT134" s="235"/>
      <c r="AU134" s="235"/>
      <c r="AV134" s="235"/>
      <c r="AW134" s="235"/>
      <c r="AX134" s="235"/>
      <c r="AY134" s="235"/>
      <c r="AZ134" s="235"/>
      <c r="BA134" s="235"/>
      <c r="BB134" s="235"/>
      <c r="BC134" s="235"/>
      <c r="BD134" s="235"/>
      <c r="BE134" s="235"/>
      <c r="BF134" s="235"/>
      <c r="BG134" s="235"/>
      <c r="BH134" s="235"/>
    </row>
    <row r="135" spans="1:60" outlineLevel="1" x14ac:dyDescent="0.2">
      <c r="A135" s="226">
        <v>89</v>
      </c>
      <c r="B135" s="227" t="s">
        <v>315</v>
      </c>
      <c r="C135" s="228" t="s">
        <v>316</v>
      </c>
      <c r="D135" s="229" t="s">
        <v>224</v>
      </c>
      <c r="E135" s="230">
        <v>13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33">
        <v>0</v>
      </c>
      <c r="O135" s="233">
        <f>ROUND(E135*N135,5)</f>
        <v>0</v>
      </c>
      <c r="P135" s="233">
        <v>1.9460000000000002E-2</v>
      </c>
      <c r="Q135" s="233">
        <f>ROUND(E135*P135,5)</f>
        <v>0.25297999999999998</v>
      </c>
      <c r="R135" s="233"/>
      <c r="S135" s="233"/>
      <c r="T135" s="234">
        <v>0.38200000000000001</v>
      </c>
      <c r="U135" s="233">
        <f>ROUND(E135*T135,2)</f>
        <v>4.97</v>
      </c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 t="s">
        <v>106</v>
      </c>
      <c r="AF135" s="235"/>
      <c r="AG135" s="235"/>
      <c r="AH135" s="235"/>
      <c r="AI135" s="235"/>
      <c r="AJ135" s="235"/>
      <c r="AK135" s="235"/>
      <c r="AL135" s="235"/>
      <c r="AM135" s="235"/>
      <c r="AN135" s="235"/>
      <c r="AO135" s="235"/>
      <c r="AP135" s="235"/>
      <c r="AQ135" s="235"/>
      <c r="AR135" s="235"/>
      <c r="AS135" s="235"/>
      <c r="AT135" s="235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235"/>
      <c r="BF135" s="235"/>
      <c r="BG135" s="235"/>
      <c r="BH135" s="235"/>
    </row>
    <row r="136" spans="1:60" outlineLevel="1" x14ac:dyDescent="0.2">
      <c r="A136" s="226">
        <v>90</v>
      </c>
      <c r="B136" s="227" t="s">
        <v>317</v>
      </c>
      <c r="C136" s="228" t="s">
        <v>318</v>
      </c>
      <c r="D136" s="229" t="s">
        <v>224</v>
      </c>
      <c r="E136" s="230">
        <v>4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33">
        <v>0</v>
      </c>
      <c r="O136" s="233">
        <f>ROUND(E136*N136,5)</f>
        <v>0</v>
      </c>
      <c r="P136" s="233">
        <v>2.4500000000000001E-2</v>
      </c>
      <c r="Q136" s="233">
        <f>ROUND(E136*P136,5)</f>
        <v>9.8000000000000004E-2</v>
      </c>
      <c r="R136" s="233"/>
      <c r="S136" s="233"/>
      <c r="T136" s="234">
        <v>0.38300000000000001</v>
      </c>
      <c r="U136" s="233">
        <f>ROUND(E136*T136,2)</f>
        <v>1.53</v>
      </c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 t="s">
        <v>106</v>
      </c>
      <c r="AF136" s="235"/>
      <c r="AG136" s="235"/>
      <c r="AH136" s="235"/>
      <c r="AI136" s="235"/>
      <c r="AJ136" s="235"/>
      <c r="AK136" s="235"/>
      <c r="AL136" s="235"/>
      <c r="AM136" s="235"/>
      <c r="AN136" s="235"/>
      <c r="AO136" s="235"/>
      <c r="AP136" s="235"/>
      <c r="AQ136" s="235"/>
      <c r="AR136" s="235"/>
      <c r="AS136" s="235"/>
      <c r="AT136" s="235"/>
      <c r="AU136" s="235"/>
      <c r="AV136" s="235"/>
      <c r="AW136" s="235"/>
      <c r="AX136" s="235"/>
      <c r="AY136" s="235"/>
      <c r="AZ136" s="235"/>
      <c r="BA136" s="235"/>
      <c r="BB136" s="235"/>
      <c r="BC136" s="235"/>
      <c r="BD136" s="235"/>
      <c r="BE136" s="235"/>
      <c r="BF136" s="235"/>
      <c r="BG136" s="235"/>
      <c r="BH136" s="235"/>
    </row>
    <row r="137" spans="1:60" outlineLevel="1" x14ac:dyDescent="0.2">
      <c r="A137" s="226">
        <v>91</v>
      </c>
      <c r="B137" s="227" t="s">
        <v>319</v>
      </c>
      <c r="C137" s="228" t="s">
        <v>320</v>
      </c>
      <c r="D137" s="229" t="s">
        <v>224</v>
      </c>
      <c r="E137" s="230">
        <v>22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33">
        <v>0</v>
      </c>
      <c r="O137" s="233">
        <f>ROUND(E137*N137,5)</f>
        <v>0</v>
      </c>
      <c r="P137" s="233">
        <v>1.56E-3</v>
      </c>
      <c r="Q137" s="233">
        <f>ROUND(E137*P137,5)</f>
        <v>3.4320000000000003E-2</v>
      </c>
      <c r="R137" s="233"/>
      <c r="S137" s="233"/>
      <c r="T137" s="234">
        <v>0.217</v>
      </c>
      <c r="U137" s="233">
        <f>ROUND(E137*T137,2)</f>
        <v>4.7699999999999996</v>
      </c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 t="s">
        <v>106</v>
      </c>
      <c r="AF137" s="235"/>
      <c r="AG137" s="235"/>
      <c r="AH137" s="235"/>
      <c r="AI137" s="235"/>
      <c r="AJ137" s="235"/>
      <c r="AK137" s="235"/>
      <c r="AL137" s="235"/>
      <c r="AM137" s="235"/>
      <c r="AN137" s="235"/>
      <c r="AO137" s="235"/>
      <c r="AP137" s="235"/>
      <c r="AQ137" s="235"/>
      <c r="AR137" s="235"/>
      <c r="AS137" s="235"/>
      <c r="AT137" s="235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235"/>
      <c r="BF137" s="235"/>
      <c r="BG137" s="235"/>
      <c r="BH137" s="235"/>
    </row>
    <row r="138" spans="1:60" outlineLevel="1" x14ac:dyDescent="0.2">
      <c r="A138" s="226">
        <v>92</v>
      </c>
      <c r="B138" s="227" t="s">
        <v>321</v>
      </c>
      <c r="C138" s="228" t="s">
        <v>322</v>
      </c>
      <c r="D138" s="229" t="s">
        <v>224</v>
      </c>
      <c r="E138" s="230">
        <v>2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33">
        <v>0</v>
      </c>
      <c r="O138" s="233">
        <f>ROUND(E138*N138,5)</f>
        <v>0</v>
      </c>
      <c r="P138" s="233">
        <v>8.0000000000000002E-3</v>
      </c>
      <c r="Q138" s="233">
        <f>ROUND(E138*P138,5)</f>
        <v>1.6E-2</v>
      </c>
      <c r="R138" s="233"/>
      <c r="S138" s="233"/>
      <c r="T138" s="234">
        <v>0.5</v>
      </c>
      <c r="U138" s="233">
        <f>ROUND(E138*T138,2)</f>
        <v>1</v>
      </c>
      <c r="V138" s="235"/>
      <c r="W138" s="235"/>
      <c r="X138" s="235"/>
      <c r="Y138" s="235"/>
      <c r="Z138" s="235"/>
      <c r="AA138" s="235"/>
      <c r="AB138" s="235"/>
      <c r="AC138" s="235"/>
      <c r="AD138" s="235"/>
      <c r="AE138" s="235" t="s">
        <v>106</v>
      </c>
      <c r="AF138" s="235"/>
      <c r="AG138" s="235"/>
      <c r="AH138" s="235"/>
      <c r="AI138" s="235"/>
      <c r="AJ138" s="235"/>
      <c r="AK138" s="235"/>
      <c r="AL138" s="235"/>
      <c r="AM138" s="235"/>
      <c r="AN138" s="235"/>
      <c r="AO138" s="235"/>
      <c r="AP138" s="235"/>
      <c r="AQ138" s="235"/>
      <c r="AR138" s="235"/>
      <c r="AS138" s="235"/>
      <c r="AT138" s="235"/>
      <c r="AU138" s="235"/>
      <c r="AV138" s="235"/>
      <c r="AW138" s="235"/>
      <c r="AX138" s="235"/>
      <c r="AY138" s="235"/>
      <c r="AZ138" s="235"/>
      <c r="BA138" s="235"/>
      <c r="BB138" s="235"/>
      <c r="BC138" s="235"/>
      <c r="BD138" s="235"/>
      <c r="BE138" s="235"/>
      <c r="BF138" s="235"/>
      <c r="BG138" s="235"/>
      <c r="BH138" s="235"/>
    </row>
    <row r="139" spans="1:60" outlineLevel="1" x14ac:dyDescent="0.2">
      <c r="A139" s="226">
        <v>93</v>
      </c>
      <c r="B139" s="227" t="s">
        <v>323</v>
      </c>
      <c r="C139" s="228" t="s">
        <v>324</v>
      </c>
      <c r="D139" s="229" t="s">
        <v>163</v>
      </c>
      <c r="E139" s="230">
        <v>0.84740000000000004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33">
        <v>0</v>
      </c>
      <c r="O139" s="233">
        <f>ROUND(E139*N139,5)</f>
        <v>0</v>
      </c>
      <c r="P139" s="233">
        <v>0</v>
      </c>
      <c r="Q139" s="233">
        <f>ROUND(E139*P139,5)</f>
        <v>0</v>
      </c>
      <c r="R139" s="233"/>
      <c r="S139" s="233"/>
      <c r="T139" s="234">
        <v>3.169</v>
      </c>
      <c r="U139" s="233">
        <f>ROUND(E139*T139,2)</f>
        <v>2.69</v>
      </c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 t="s">
        <v>106</v>
      </c>
      <c r="AF139" s="235"/>
      <c r="AG139" s="235"/>
      <c r="AH139" s="235"/>
      <c r="AI139" s="235"/>
      <c r="AJ139" s="235"/>
      <c r="AK139" s="235"/>
      <c r="AL139" s="235"/>
      <c r="AM139" s="235"/>
      <c r="AN139" s="235"/>
      <c r="AO139" s="235"/>
      <c r="AP139" s="235"/>
      <c r="AQ139" s="235"/>
      <c r="AR139" s="235"/>
      <c r="AS139" s="235"/>
      <c r="AT139" s="235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235"/>
      <c r="BF139" s="235"/>
      <c r="BG139" s="235"/>
      <c r="BH139" s="235"/>
    </row>
    <row r="140" spans="1:60" x14ac:dyDescent="0.2">
      <c r="A140" s="236" t="s">
        <v>101</v>
      </c>
      <c r="B140" s="237" t="s">
        <v>70</v>
      </c>
      <c r="C140" s="238" t="s">
        <v>71</v>
      </c>
      <c r="D140" s="239"/>
      <c r="E140" s="240"/>
      <c r="F140" s="241"/>
      <c r="G140" s="241">
        <f>SUMIF(AE141:AE143,"&lt;&gt;NOR",G141:G143)</f>
        <v>0</v>
      </c>
      <c r="H140" s="241"/>
      <c r="I140" s="241">
        <f>SUM(I141:I143)</f>
        <v>0</v>
      </c>
      <c r="J140" s="241"/>
      <c r="K140" s="241">
        <f>SUM(K141:K143)</f>
        <v>0</v>
      </c>
      <c r="L140" s="241"/>
      <c r="M140" s="241">
        <f>SUM(M141:M143)</f>
        <v>0</v>
      </c>
      <c r="N140" s="242"/>
      <c r="O140" s="242">
        <f>SUM(O141:O143)</f>
        <v>2.401E-2</v>
      </c>
      <c r="P140" s="242"/>
      <c r="Q140" s="242">
        <f>SUM(Q141:Q143)</f>
        <v>1.6620000000000001</v>
      </c>
      <c r="R140" s="242"/>
      <c r="S140" s="242"/>
      <c r="T140" s="243"/>
      <c r="U140" s="242">
        <f>SUM(U141:U143)</f>
        <v>27.02</v>
      </c>
      <c r="AE140" s="162" t="s">
        <v>102</v>
      </c>
    </row>
    <row r="141" spans="1:60" outlineLevel="1" x14ac:dyDescent="0.2">
      <c r="A141" s="226">
        <v>94</v>
      </c>
      <c r="B141" s="227" t="s">
        <v>325</v>
      </c>
      <c r="C141" s="228" t="s">
        <v>326</v>
      </c>
      <c r="D141" s="229" t="s">
        <v>109</v>
      </c>
      <c r="E141" s="230">
        <v>24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3">
        <v>4.8999999999999998E-4</v>
      </c>
      <c r="O141" s="233">
        <f>ROUND(E141*N141,5)</f>
        <v>1.176E-2</v>
      </c>
      <c r="P141" s="233">
        <v>1.2999999999999999E-2</v>
      </c>
      <c r="Q141" s="233">
        <f>ROUND(E141*P141,5)</f>
        <v>0.312</v>
      </c>
      <c r="R141" s="233"/>
      <c r="S141" s="233"/>
      <c r="T141" s="234">
        <v>0.30099999999999999</v>
      </c>
      <c r="U141" s="233">
        <f>ROUND(E141*T141,2)</f>
        <v>7.22</v>
      </c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 t="s">
        <v>106</v>
      </c>
      <c r="AF141" s="235"/>
      <c r="AG141" s="235"/>
      <c r="AH141" s="235"/>
      <c r="AI141" s="235"/>
      <c r="AJ141" s="235"/>
      <c r="AK141" s="235"/>
      <c r="AL141" s="235"/>
      <c r="AM141" s="235"/>
      <c r="AN141" s="235"/>
      <c r="AO141" s="235"/>
      <c r="AP141" s="235"/>
      <c r="AQ141" s="235"/>
      <c r="AR141" s="235"/>
      <c r="AS141" s="235"/>
      <c r="AT141" s="235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235"/>
      <c r="BF141" s="235"/>
      <c r="BG141" s="235"/>
      <c r="BH141" s="235"/>
    </row>
    <row r="142" spans="1:60" outlineLevel="1" x14ac:dyDescent="0.2">
      <c r="A142" s="226">
        <v>95</v>
      </c>
      <c r="B142" s="227" t="s">
        <v>327</v>
      </c>
      <c r="C142" s="228" t="s">
        <v>328</v>
      </c>
      <c r="D142" s="229" t="s">
        <v>109</v>
      </c>
      <c r="E142" s="230">
        <v>25</v>
      </c>
      <c r="F142" s="231"/>
      <c r="G142" s="232">
        <f>ROUND(E142*F142,2)</f>
        <v>0</v>
      </c>
      <c r="H142" s="231"/>
      <c r="I142" s="232">
        <f>ROUND(E142*H142,2)</f>
        <v>0</v>
      </c>
      <c r="J142" s="231"/>
      <c r="K142" s="232">
        <f>ROUND(E142*J142,2)</f>
        <v>0</v>
      </c>
      <c r="L142" s="232">
        <v>21</v>
      </c>
      <c r="M142" s="232">
        <f>G142*(1+L142/100)</f>
        <v>0</v>
      </c>
      <c r="N142" s="233">
        <v>4.8999999999999998E-4</v>
      </c>
      <c r="O142" s="233">
        <f>ROUND(E142*N142,5)</f>
        <v>1.225E-2</v>
      </c>
      <c r="P142" s="233">
        <v>5.3999999999999999E-2</v>
      </c>
      <c r="Q142" s="233">
        <f>ROUND(E142*P142,5)</f>
        <v>1.35</v>
      </c>
      <c r="R142" s="233"/>
      <c r="S142" s="233"/>
      <c r="T142" s="234">
        <v>0.72899999999999998</v>
      </c>
      <c r="U142" s="233">
        <f>ROUND(E142*T142,2)</f>
        <v>18.23</v>
      </c>
      <c r="V142" s="235"/>
      <c r="W142" s="235"/>
      <c r="X142" s="235"/>
      <c r="Y142" s="235"/>
      <c r="Z142" s="235"/>
      <c r="AA142" s="235"/>
      <c r="AB142" s="235"/>
      <c r="AC142" s="235"/>
      <c r="AD142" s="235"/>
      <c r="AE142" s="235" t="s">
        <v>106</v>
      </c>
      <c r="AF142" s="235"/>
      <c r="AG142" s="235"/>
      <c r="AH142" s="235"/>
      <c r="AI142" s="235"/>
      <c r="AJ142" s="235"/>
      <c r="AK142" s="235"/>
      <c r="AL142" s="235"/>
      <c r="AM142" s="235"/>
      <c r="AN142" s="235"/>
      <c r="AO142" s="235"/>
      <c r="AP142" s="235"/>
      <c r="AQ142" s="235"/>
      <c r="AR142" s="235"/>
      <c r="AS142" s="235"/>
      <c r="AT142" s="235"/>
      <c r="AU142" s="235"/>
      <c r="AV142" s="235"/>
      <c r="AW142" s="235"/>
      <c r="AX142" s="235"/>
      <c r="AY142" s="235"/>
      <c r="AZ142" s="235"/>
      <c r="BA142" s="235"/>
      <c r="BB142" s="235"/>
      <c r="BC142" s="235"/>
      <c r="BD142" s="235"/>
      <c r="BE142" s="235"/>
      <c r="BF142" s="235"/>
      <c r="BG142" s="235"/>
      <c r="BH142" s="235"/>
    </row>
    <row r="143" spans="1:60" outlineLevel="1" x14ac:dyDescent="0.2">
      <c r="A143" s="226">
        <v>96</v>
      </c>
      <c r="B143" s="227" t="s">
        <v>329</v>
      </c>
      <c r="C143" s="228" t="s">
        <v>330</v>
      </c>
      <c r="D143" s="229" t="s">
        <v>163</v>
      </c>
      <c r="E143" s="230">
        <v>1.6619999999999999</v>
      </c>
      <c r="F143" s="231"/>
      <c r="G143" s="232">
        <f>ROUND(E143*F143,2)</f>
        <v>0</v>
      </c>
      <c r="H143" s="231"/>
      <c r="I143" s="232">
        <f>ROUND(E143*H143,2)</f>
        <v>0</v>
      </c>
      <c r="J143" s="231"/>
      <c r="K143" s="232">
        <f>ROUND(E143*J143,2)</f>
        <v>0</v>
      </c>
      <c r="L143" s="232">
        <v>21</v>
      </c>
      <c r="M143" s="232">
        <f>G143*(1+L143/100)</f>
        <v>0</v>
      </c>
      <c r="N143" s="233">
        <v>0</v>
      </c>
      <c r="O143" s="233">
        <f>ROUND(E143*N143,5)</f>
        <v>0</v>
      </c>
      <c r="P143" s="233">
        <v>0</v>
      </c>
      <c r="Q143" s="233">
        <f>ROUND(E143*P143,5)</f>
        <v>0</v>
      </c>
      <c r="R143" s="233"/>
      <c r="S143" s="233"/>
      <c r="T143" s="234">
        <v>0.94199999999999995</v>
      </c>
      <c r="U143" s="233">
        <f>ROUND(E143*T143,2)</f>
        <v>1.57</v>
      </c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 t="s">
        <v>106</v>
      </c>
      <c r="AF143" s="235"/>
      <c r="AG143" s="235"/>
      <c r="AH143" s="235"/>
      <c r="AI143" s="235"/>
      <c r="AJ143" s="235"/>
      <c r="AK143" s="235"/>
      <c r="AL143" s="235"/>
      <c r="AM143" s="235"/>
      <c r="AN143" s="235"/>
      <c r="AO143" s="235"/>
      <c r="AP143" s="235"/>
      <c r="AQ143" s="235"/>
      <c r="AR143" s="235"/>
      <c r="AS143" s="235"/>
      <c r="AT143" s="235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235"/>
      <c r="BF143" s="235"/>
      <c r="BG143" s="235"/>
      <c r="BH143" s="235"/>
    </row>
    <row r="144" spans="1:60" x14ac:dyDescent="0.2">
      <c r="A144" s="236" t="s">
        <v>101</v>
      </c>
      <c r="B144" s="237" t="s">
        <v>72</v>
      </c>
      <c r="C144" s="238" t="s">
        <v>73</v>
      </c>
      <c r="D144" s="239"/>
      <c r="E144" s="240"/>
      <c r="F144" s="241"/>
      <c r="G144" s="241">
        <f>SUMIF(AE145:AE148,"&lt;&gt;NOR",G145:G148)</f>
        <v>0</v>
      </c>
      <c r="H144" s="241"/>
      <c r="I144" s="241">
        <f>SUM(I145:I148)</f>
        <v>0</v>
      </c>
      <c r="J144" s="241"/>
      <c r="K144" s="241">
        <f>SUM(K145:K148)</f>
        <v>0</v>
      </c>
      <c r="L144" s="241"/>
      <c r="M144" s="241">
        <f>SUM(M145:M148)</f>
        <v>0</v>
      </c>
      <c r="N144" s="242"/>
      <c r="O144" s="242">
        <f>SUM(O145:O148)</f>
        <v>3.0379999999999997E-2</v>
      </c>
      <c r="P144" s="242"/>
      <c r="Q144" s="242">
        <f>SUM(Q145:Q148)</f>
        <v>0.82299999999999995</v>
      </c>
      <c r="R144" s="242"/>
      <c r="S144" s="242"/>
      <c r="T144" s="243"/>
      <c r="U144" s="242">
        <f>SUM(U145:U148)</f>
        <v>20.700000000000003</v>
      </c>
      <c r="AE144" s="162" t="s">
        <v>102</v>
      </c>
    </row>
    <row r="145" spans="1:60" outlineLevel="1" x14ac:dyDescent="0.2">
      <c r="A145" s="226">
        <v>97</v>
      </c>
      <c r="B145" s="227" t="s">
        <v>331</v>
      </c>
      <c r="C145" s="228" t="s">
        <v>332</v>
      </c>
      <c r="D145" s="229" t="s">
        <v>109</v>
      </c>
      <c r="E145" s="230">
        <v>19</v>
      </c>
      <c r="F145" s="231"/>
      <c r="G145" s="232">
        <f>ROUND(E145*F145,2)</f>
        <v>0</v>
      </c>
      <c r="H145" s="231"/>
      <c r="I145" s="232">
        <f>ROUND(E145*H145,2)</f>
        <v>0</v>
      </c>
      <c r="J145" s="231"/>
      <c r="K145" s="232">
        <f>ROUND(E145*J145,2)</f>
        <v>0</v>
      </c>
      <c r="L145" s="232">
        <v>21</v>
      </c>
      <c r="M145" s="232">
        <f>G145*(1+L145/100)</f>
        <v>0</v>
      </c>
      <c r="N145" s="233">
        <v>4.8999999999999998E-4</v>
      </c>
      <c r="O145" s="233">
        <f>ROUND(E145*N145,5)</f>
        <v>9.3100000000000006E-3</v>
      </c>
      <c r="P145" s="233">
        <v>6.0000000000000001E-3</v>
      </c>
      <c r="Q145" s="233">
        <f>ROUND(E145*P145,5)</f>
        <v>0.114</v>
      </c>
      <c r="R145" s="233"/>
      <c r="S145" s="233"/>
      <c r="T145" s="234">
        <v>0.27400000000000002</v>
      </c>
      <c r="U145" s="233">
        <f>ROUND(E145*T145,2)</f>
        <v>5.21</v>
      </c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 t="s">
        <v>106</v>
      </c>
      <c r="AF145" s="235"/>
      <c r="AG145" s="235"/>
      <c r="AH145" s="235"/>
      <c r="AI145" s="235"/>
      <c r="AJ145" s="235"/>
      <c r="AK145" s="235"/>
      <c r="AL145" s="235"/>
      <c r="AM145" s="235"/>
      <c r="AN145" s="235"/>
      <c r="AO145" s="235"/>
      <c r="AP145" s="235"/>
      <c r="AQ145" s="235"/>
      <c r="AR145" s="235"/>
      <c r="AS145" s="235"/>
      <c r="AT145" s="235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235"/>
      <c r="BF145" s="235"/>
      <c r="BG145" s="235"/>
      <c r="BH145" s="235"/>
    </row>
    <row r="146" spans="1:60" outlineLevel="1" x14ac:dyDescent="0.2">
      <c r="A146" s="226">
        <v>98</v>
      </c>
      <c r="B146" s="227" t="s">
        <v>325</v>
      </c>
      <c r="C146" s="228" t="s">
        <v>326</v>
      </c>
      <c r="D146" s="229" t="s">
        <v>109</v>
      </c>
      <c r="E146" s="230">
        <v>37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3">
        <v>4.8999999999999998E-4</v>
      </c>
      <c r="O146" s="233">
        <f>ROUND(E146*N146,5)</f>
        <v>1.813E-2</v>
      </c>
      <c r="P146" s="233">
        <v>1.2999999999999999E-2</v>
      </c>
      <c r="Q146" s="233">
        <f>ROUND(E146*P146,5)</f>
        <v>0.48099999999999998</v>
      </c>
      <c r="R146" s="233"/>
      <c r="S146" s="233"/>
      <c r="T146" s="234">
        <v>0.30099999999999999</v>
      </c>
      <c r="U146" s="233">
        <f>ROUND(E146*T146,2)</f>
        <v>11.14</v>
      </c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 t="s">
        <v>106</v>
      </c>
      <c r="AF146" s="235"/>
      <c r="AG146" s="235"/>
      <c r="AH146" s="235"/>
      <c r="AI146" s="235"/>
      <c r="AJ146" s="235"/>
      <c r="AK146" s="235"/>
      <c r="AL146" s="235"/>
      <c r="AM146" s="235"/>
      <c r="AN146" s="235"/>
      <c r="AO146" s="235"/>
      <c r="AP146" s="235"/>
      <c r="AQ146" s="235"/>
      <c r="AR146" s="235"/>
      <c r="AS146" s="235"/>
      <c r="AT146" s="235"/>
      <c r="AU146" s="235"/>
      <c r="AV146" s="235"/>
      <c r="AW146" s="235"/>
      <c r="AX146" s="235"/>
      <c r="AY146" s="235"/>
      <c r="AZ146" s="235"/>
      <c r="BA146" s="235"/>
      <c r="BB146" s="235"/>
      <c r="BC146" s="235"/>
      <c r="BD146" s="235"/>
      <c r="BE146" s="235"/>
      <c r="BF146" s="235"/>
      <c r="BG146" s="235"/>
      <c r="BH146" s="235"/>
    </row>
    <row r="147" spans="1:60" outlineLevel="1" x14ac:dyDescent="0.2">
      <c r="A147" s="226">
        <v>99</v>
      </c>
      <c r="B147" s="227" t="s">
        <v>333</v>
      </c>
      <c r="C147" s="228" t="s">
        <v>334</v>
      </c>
      <c r="D147" s="229" t="s">
        <v>109</v>
      </c>
      <c r="E147" s="230">
        <v>6</v>
      </c>
      <c r="F147" s="231"/>
      <c r="G147" s="232">
        <f>ROUND(E147*F147,2)</f>
        <v>0</v>
      </c>
      <c r="H147" s="231"/>
      <c r="I147" s="232">
        <f>ROUND(E147*H147,2)</f>
        <v>0</v>
      </c>
      <c r="J147" s="231"/>
      <c r="K147" s="232">
        <f>ROUND(E147*J147,2)</f>
        <v>0</v>
      </c>
      <c r="L147" s="232">
        <v>21</v>
      </c>
      <c r="M147" s="232">
        <f>G147*(1+L147/100)</f>
        <v>0</v>
      </c>
      <c r="N147" s="233">
        <v>4.8999999999999998E-4</v>
      </c>
      <c r="O147" s="233">
        <f>ROUND(E147*N147,5)</f>
        <v>2.9399999999999999E-3</v>
      </c>
      <c r="P147" s="233">
        <v>3.7999999999999999E-2</v>
      </c>
      <c r="Q147" s="233">
        <f>ROUND(E147*P147,5)</f>
        <v>0.22800000000000001</v>
      </c>
      <c r="R147" s="233"/>
      <c r="S147" s="233"/>
      <c r="T147" s="234">
        <v>0.59499999999999997</v>
      </c>
      <c r="U147" s="233">
        <f>ROUND(E147*T147,2)</f>
        <v>3.57</v>
      </c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 t="s">
        <v>106</v>
      </c>
      <c r="AF147" s="235"/>
      <c r="AG147" s="235"/>
      <c r="AH147" s="235"/>
      <c r="AI147" s="235"/>
      <c r="AJ147" s="235"/>
      <c r="AK147" s="235"/>
      <c r="AL147" s="235"/>
      <c r="AM147" s="235"/>
      <c r="AN147" s="235"/>
      <c r="AO147" s="235"/>
      <c r="AP147" s="235"/>
      <c r="AQ147" s="235"/>
      <c r="AR147" s="235"/>
      <c r="AS147" s="235"/>
      <c r="AT147" s="235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235"/>
      <c r="BF147" s="235"/>
      <c r="BG147" s="235"/>
      <c r="BH147" s="235"/>
    </row>
    <row r="148" spans="1:60" outlineLevel="1" x14ac:dyDescent="0.2">
      <c r="A148" s="247">
        <v>100</v>
      </c>
      <c r="B148" s="248" t="s">
        <v>329</v>
      </c>
      <c r="C148" s="249" t="s">
        <v>330</v>
      </c>
      <c r="D148" s="250" t="s">
        <v>163</v>
      </c>
      <c r="E148" s="251">
        <v>0.82299999999999995</v>
      </c>
      <c r="F148" s="252"/>
      <c r="G148" s="253">
        <f>ROUND(E148*F148,2)</f>
        <v>0</v>
      </c>
      <c r="H148" s="252"/>
      <c r="I148" s="253">
        <f>ROUND(E148*H148,2)</f>
        <v>0</v>
      </c>
      <c r="J148" s="252"/>
      <c r="K148" s="253">
        <f>ROUND(E148*J148,2)</f>
        <v>0</v>
      </c>
      <c r="L148" s="253">
        <v>21</v>
      </c>
      <c r="M148" s="253">
        <f>G148*(1+L148/100)</f>
        <v>0</v>
      </c>
      <c r="N148" s="254">
        <v>0</v>
      </c>
      <c r="O148" s="254">
        <f>ROUND(E148*N148,5)</f>
        <v>0</v>
      </c>
      <c r="P148" s="254">
        <v>0</v>
      </c>
      <c r="Q148" s="254">
        <f>ROUND(E148*P148,5)</f>
        <v>0</v>
      </c>
      <c r="R148" s="254"/>
      <c r="S148" s="254"/>
      <c r="T148" s="255">
        <v>0.94199999999999995</v>
      </c>
      <c r="U148" s="254">
        <f>ROUND(E148*T148,2)</f>
        <v>0.78</v>
      </c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 t="s">
        <v>106</v>
      </c>
      <c r="AF148" s="235"/>
      <c r="AG148" s="235"/>
      <c r="AH148" s="235"/>
      <c r="AI148" s="235"/>
      <c r="AJ148" s="235"/>
      <c r="AK148" s="235"/>
      <c r="AL148" s="235"/>
      <c r="AM148" s="235"/>
      <c r="AN148" s="235"/>
      <c r="AO148" s="235"/>
      <c r="AP148" s="235"/>
      <c r="AQ148" s="235"/>
      <c r="AR148" s="235"/>
      <c r="AS148" s="235"/>
      <c r="AT148" s="235"/>
      <c r="AU148" s="235"/>
      <c r="AV148" s="235"/>
      <c r="AW148" s="235"/>
      <c r="AX148" s="235"/>
      <c r="AY148" s="235"/>
      <c r="AZ148" s="235"/>
      <c r="BA148" s="235"/>
      <c r="BB148" s="235"/>
      <c r="BC148" s="235"/>
      <c r="BD148" s="235"/>
      <c r="BE148" s="235"/>
      <c r="BF148" s="235"/>
      <c r="BG148" s="235"/>
      <c r="BH148" s="235"/>
    </row>
    <row r="149" spans="1:60" x14ac:dyDescent="0.2">
      <c r="B149" s="163" t="s">
        <v>289</v>
      </c>
      <c r="C149" s="256" t="s">
        <v>289</v>
      </c>
      <c r="AC149" s="162">
        <v>15</v>
      </c>
      <c r="AD149" s="162">
        <v>21</v>
      </c>
    </row>
    <row r="150" spans="1:60" x14ac:dyDescent="0.2">
      <c r="A150" s="257"/>
      <c r="B150" s="258">
        <v>26</v>
      </c>
      <c r="C150" s="259" t="s">
        <v>289</v>
      </c>
      <c r="D150" s="260"/>
      <c r="E150" s="260"/>
      <c r="F150" s="260"/>
      <c r="G150" s="261">
        <f>G8+G11+G42+G76+G102+G107+G111+G132+G140+G144</f>
        <v>0</v>
      </c>
      <c r="AC150" s="162">
        <f>SUMIF(L7:L148,AC149,G7:G148)</f>
        <v>0</v>
      </c>
      <c r="AD150" s="162">
        <f>SUMIF(L7:L148,AD149,G7:G148)</f>
        <v>0</v>
      </c>
      <c r="AE150" s="162" t="s">
        <v>335</v>
      </c>
    </row>
    <row r="151" spans="1:60" x14ac:dyDescent="0.2">
      <c r="B151" s="163" t="s">
        <v>289</v>
      </c>
      <c r="C151" s="256" t="s">
        <v>289</v>
      </c>
    </row>
    <row r="152" spans="1:60" x14ac:dyDescent="0.2">
      <c r="B152" s="163" t="s">
        <v>289</v>
      </c>
      <c r="C152" s="256" t="s">
        <v>289</v>
      </c>
    </row>
    <row r="153" spans="1:60" x14ac:dyDescent="0.2">
      <c r="A153" s="164">
        <v>33</v>
      </c>
      <c r="B153" s="164"/>
      <c r="C153" s="262"/>
    </row>
    <row r="154" spans="1:60" x14ac:dyDescent="0.2">
      <c r="A154" s="263"/>
      <c r="B154" s="264"/>
      <c r="C154" s="265"/>
      <c r="D154" s="264"/>
      <c r="E154" s="264"/>
      <c r="F154" s="264"/>
      <c r="G154" s="266"/>
      <c r="AE154" s="162" t="s">
        <v>336</v>
      </c>
    </row>
    <row r="155" spans="1:60" x14ac:dyDescent="0.2">
      <c r="A155" s="267"/>
      <c r="B155" s="268"/>
      <c r="C155" s="269"/>
      <c r="D155" s="268"/>
      <c r="E155" s="268"/>
      <c r="F155" s="268"/>
      <c r="G155" s="270"/>
    </row>
    <row r="156" spans="1:60" x14ac:dyDescent="0.2">
      <c r="A156" s="267"/>
      <c r="B156" s="268"/>
      <c r="C156" s="269"/>
      <c r="D156" s="268"/>
      <c r="E156" s="268"/>
      <c r="F156" s="268"/>
      <c r="G156" s="270"/>
    </row>
    <row r="157" spans="1:60" x14ac:dyDescent="0.2">
      <c r="A157" s="267"/>
      <c r="B157" s="268"/>
      <c r="C157" s="269"/>
      <c r="D157" s="268"/>
      <c r="E157" s="268"/>
      <c r="F157" s="268"/>
      <c r="G157" s="270"/>
    </row>
    <row r="158" spans="1:60" x14ac:dyDescent="0.2">
      <c r="A158" s="271"/>
      <c r="B158" s="272"/>
      <c r="C158" s="273"/>
      <c r="D158" s="272"/>
      <c r="E158" s="272"/>
      <c r="F158" s="272"/>
      <c r="G158" s="274"/>
    </row>
    <row r="159" spans="1:60" x14ac:dyDescent="0.2">
      <c r="B159" s="163" t="s">
        <v>289</v>
      </c>
      <c r="C159" s="256" t="s">
        <v>289</v>
      </c>
    </row>
    <row r="160" spans="1:60" x14ac:dyDescent="0.2">
      <c r="C160" s="256"/>
      <c r="AE160" s="162" t="s">
        <v>337</v>
      </c>
    </row>
  </sheetData>
  <mergeCells count="6">
    <mergeCell ref="A1:G1"/>
    <mergeCell ref="C2:G2"/>
    <mergeCell ref="C3:G3"/>
    <mergeCell ref="C4:G4"/>
    <mergeCell ref="A153:C153"/>
    <mergeCell ref="A154:G158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2018-10-23T08:39:45Z</dcterms:modified>
</cp:coreProperties>
</file>