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7-2018_1 - SO 101 Terén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'017-2018_1 - SO 101 Terén...'!$C$84:$K$211</definedName>
    <definedName name="_xlnm.Print_Area" localSheetId="1">'017-2018_1 - SO 101 Terén...'!$C$4:$J$36,'017-2018_1 - SO 101 Terén...'!$C$42:$J$66,'017-2018_1 - SO 101 Terén...'!$C$72:$K$211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'017-2018_1 - SO 101 Terén...'!$84:$84</definedName>
  </definedNames>
  <calcPr fullCalcOnLoad="1"/>
</workbook>
</file>

<file path=xl/sharedStrings.xml><?xml version="1.0" encoding="utf-8"?>
<sst xmlns="http://schemas.openxmlformats.org/spreadsheetml/2006/main" count="1961" uniqueCount="538">
  <si>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</si>
  <si>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</si>
  <si>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</si>
  <si>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</si>
  <si>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</si>
  <si>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</si>
  <si>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</si>
  <si>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{090833a5-4c22-4695-9870-5cd282715e42}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</si>
  <si>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</si>
  <si>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</si>
  <si>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</si>
  <si>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</si>
  <si>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</si>
  <si>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</si>
  <si>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</si>
  <si>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</si>
  <si>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014/2018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</si>
  <si>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</si>
  <si>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</si>
  <si>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komunikace Na Kopci – I. Etapa (teréní úpravy), Chrudim</t>
  </si>
  <si>
    <t>KSO:</t>
  </si>
  <si>
    <t/>
  </si>
  <si>
    <t>CC-CZ:</t>
  </si>
  <si>
    <t>Místo:</t>
  </si>
  <si>
    <t xml:space="preserve">Na Kopci </t>
  </si>
  <si>
    <t>Datum:</t>
  </si>
  <si>
    <t>17. 12. 2018</t>
  </si>
  <si>
    <t>Zadavatel:</t>
  </si>
  <si>
    <t>IČ:</t>
  </si>
  <si>
    <t>00270211</t>
  </si>
  <si>
    <t>Město Chrudim</t>
  </si>
  <si>
    <t>DIČ:</t>
  </si>
  <si>
    <t>CZ00270211</t>
  </si>
  <si>
    <t>Uchazeč:</t>
  </si>
  <si>
    <t>Vyplň údaj</t>
  </si>
  <si>
    <t>Projektant:</t>
  </si>
  <si>
    <t>01873687</t>
  </si>
  <si>
    <t>DI PROJEKT s.r.o.</t>
  </si>
  <si>
    <t>CZ01873687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</si>
  <si>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</si>
  <si>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</si>
  <si>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</si>
  <si>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</si>
  <si>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</si>
  <si>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</si>
  <si>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</si>
  <si>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</si>
  <si>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</si>
  <si>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</si>
  <si>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</si>
  <si>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</si>
  <si>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</si>
  <si>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</si>
  <si>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</si>
  <si>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</si>
  <si>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</si>
  <si>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</si>
  <si>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</si>
  <si>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</si>
  <si>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</si>
  <si>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</si>
  <si>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</si>
  <si>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</si>
  <si>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</si>
  <si>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</si>
  <si>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</si>
  <si>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</si>
  <si>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</si>
  <si>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</si>
  <si>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</si>
  <si>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</si>
  <si>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</si>
  <si>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</si>
  <si>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</si>
  <si>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</si>
  <si>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</si>
  <si>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</si>
  <si>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</si>
  <si>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</si>
  <si>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</si>
  <si>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</si>
  <si>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017/2018_1</t>
  </si>
  <si>
    <t>SO 101 Terénní úpravy</t>
  </si>
  <si>
    <t>STA</t>
  </si>
  <si>
    <t>1</t>
  </si>
  <si>
    <t>{a4a481f0-ea85-4f80-a42b-ebb76981308e}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</si>
  <si>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</si>
  <si>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</si>
  <si>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</si>
  <si>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</si>
  <si>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</si>
  <si>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</si>
  <si>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</si>
  <si>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</si>
  <si>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017/2018_1 - SO 101 Terénní úpravy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</si>
  <si>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</si>
  <si>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</si>
  <si>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</si>
  <si>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</si>
  <si>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</si>
  <si>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</si>
  <si>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</si>
  <si>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</si>
  <si>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</si>
  <si>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</si>
  <si>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práce-bourání</t>
  </si>
  <si>
    <t xml:space="preserve">      99 - Přesun hmot a manipulace se sutí</t>
  </si>
  <si>
    <t xml:space="preserve">    997 - Přesun sutě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</si>
  <si>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</si>
  <si>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</si>
  <si>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</si>
  <si>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</si>
  <si>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</si>
  <si>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</si>
  <si>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</si>
  <si>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</si>
  <si>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</si>
  <si>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</si>
  <si>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</si>
  <si>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</si>
  <si>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</si>
  <si>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</si>
  <si>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</si>
  <si>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</si>
  <si>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</si>
  <si>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</si>
  <si>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</si>
  <si>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</si>
  <si>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111212312</t>
  </si>
  <si>
    <t>Odstranění nevhodných dřevin průměru kmene do 100 mm výšky přes 1 m bez odstranění pařezu do 100 m2 na svahu přes 1:5 do 1:2</t>
  </si>
  <si>
    <t>m2</t>
  </si>
  <si>
    <t>CS ÚRS 2018 01</t>
  </si>
  <si>
    <t>4</t>
  </si>
  <si>
    <t>118068047</t>
  </si>
  <si>
    <t>PSC</t>
  </si>
  <si>
    <t xml:space="preserve">Poznámka k souboru cen:
1. V cenách jsou započteny i náklady na odklizení vytěžené dřevní hmoty na vzdálenost do 50 m, se složením na hromady nebo s naložením na dopravní prostředek a případnou úpravu terénu se zhutněním po odstranění dřevin. 2. V cenách nejsou započteny náklady na uložení shrabu na skládku. 3. Ceny jsou určeny pouze pro pěstební zásahy a rekonstrukce v sadovnických a krajinářských úpravách. 4. Ceny nelze použít: a) pro úplnou likvidaci porostu při přípravě staveniště apod.; tyto práce se oceňují cenami katalogu 800-1 Zemní práce, b) pro odstranění kořenových výmladků; tyto práce se oceňují individuálně, c) -1221 až -1223 a -1331 až -1333 pro jednoleté semenáče dřevin, náletů v bylinném stavu; tyto práce se oceňují cenami souborů cen 185 80-42 Vypletí nebo 183 41-13 Odplevelení výsadeb. 5. Průměr kmene stromů nebo keřů se měří 0,15 m nad terénem. 6. Množství jednotek se stanoví samostatně za keřovou skupinu v m2 souvislé plochy rovné součtu půdorysných ploch omezených obalovými křivkami korun jednotlivých stromů a keřů, jejichž koruny se půdorysně překrývají. Jestliže by byl zmíněný součet ploch větší než půdorysná plocha staveniště (upravované plochy), uvažuje se pouze tato plocha. 7. V cenách o sklonu svahu přes 1:1 jsou uvažovány podmínky pro svahy běžně schůdné; bez použití lezeckých technik. V případě použití lezeckých technik se tyto náklady oceňují individuálně. </t>
  </si>
  <si>
    <t>VV</t>
  </si>
  <si>
    <t>"dle přílohy D.1.1.1 Situace stavby"</t>
  </si>
  <si>
    <t>"křoviny"7</t>
  </si>
  <si>
    <t>112151013</t>
  </si>
  <si>
    <t>Pokácení stromu volné v celku s odřezáním kmene a s odvětvením průměru kmene přes 300 do 400 mm</t>
  </si>
  <si>
    <t>kus</t>
  </si>
  <si>
    <t>2009199981</t>
  </si>
  <si>
    <t xml:space="preserve">Poznámka k souboru cen:
1. V cenách jsou započteny i náklady na odklizení částí kmene a větví na vzdálenost do 20 m se složením na hromady nebo naložením na dopravní prostředek. 2. V cenách nejsou započteny náklady na: a) odkornění kmenů, tyto práce se oceňují individuálně, b) odvoz ani uložení na skládku, c) odstranění pařezu. 3. Ceny jsou určeny pouze pro pěstební zásahy a rekonstrukce v sadovnických a krajinářských úpravách. 4. Průměr pařezu se měří v místě řezu kmene na základě dvojího na sebe kolmého měření a následného zprůměrování naměřených hodnot nejčastěji ve výšce 0,15m. V případě přítomnosti výrazných kořenových náběhů je měření prováděno nad nimi, nejčastěji v rozmezí 0,15-0,45 m nad povrchem stávajícího terénu. 5. Stromy o průměru kmene na řezné ploše větší než 1500 mm se oceňují individuálně. 6. Práce jsou prováděné technikou volného kácení. </t>
  </si>
  <si>
    <t>"stávající listnaté stromy"9</t>
  </si>
  <si>
    <t>3</t>
  </si>
  <si>
    <t>112201113</t>
  </si>
  <si>
    <t>Odstranění pařezu v rovině nebo na svahu do 1:5 o průměru pařezu na řezné ploše přes 300 do 400 mm</t>
  </si>
  <si>
    <t>1004835025</t>
  </si>
  <si>
    <t xml:space="preserve">Poznámka k souboru cen:
1. V cenách jsou započteny i náklady na odstranění náběhových kořenů, odklizení získaného dřeva na vzdálenost do 20 m, jeho složení na hromady nebo naložení na dopravní prostředek, zasypání jámy, doplnění zeminy, zhutnění a úprava terénu. 2. Ceny jsou určeny jen pro pěstební zásahy a rekonstrukce v sadovnických a krajinářských úpravách. 3.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 nejčastěji v rozmezí 0,15-0,45 m nad povrchem stávajícího terénu. 4. V cenách nejsou započteny náklady na: a) dodání zeminy, b) odvoz a uložení biologického odpadu na skládku. 5. Pařezy o průměru kmene na řezné ploše větší než 1500 mm se oceňují individuálně. 6. V cenách jsou započteny náklady na odstranění pařezu vykopáním, vytrháním, frézováním či jinou technologií s odstraněním náběhových kořenů. </t>
  </si>
  <si>
    <t>113106241</t>
  </si>
  <si>
    <t>Rozebrání dlažeb a dílců vozovek a ploch s přemístěním hmot na skládku na vzdálenost do 3 m nebo s naložením na dopravní prostředek, s jakoukoliv výplní spár strojně plochy jednotlivě přes 200 m2 ze silničních dílců jakýchkoliv rozměrů, s ložem z kameniva nebo živice se spárami zalitými živicí</t>
  </si>
  <si>
    <t>-1297318907</t>
  </si>
  <si>
    <t xml:space="preserve">Poznámka k souboru cen:
1. Ceny jsou určeny pro rozebrání dlažeb a dílců včetně odstranění lože. 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 3. V cenách nejsou započteny náklady na popř. nutné očištění: a) dlažebních, které se oceňuje cenami souboru cen 979 07-11 Očištění vybouraných dlažebních kostek části C01, b) betonových, kameninových nebo kamenných desek nebo dlaždic, které se oceňuje cenami souboru cen 979 0 . - . . Očištění vybouraných obrubníků, krajníků, desek nebo dílců části C01. 4. Přemístění vybourané dlažby včetně materiálu z lože a spár na vzdálenost přes 3 m se oceňuje cenami souborů cen 997 22-1 Vodorovná doprava suti a vybouraných hmot. </t>
  </si>
  <si>
    <t>"silniční betonové panely"(3*2)*6</t>
  </si>
  <si>
    <t>5</t>
  </si>
  <si>
    <t>113107543</t>
  </si>
  <si>
    <t>Odstranění podkladů nebo krytů při překopech inženýrských sítí s přemístěním hmot na skládku ve vzdálenosti do 3 m nebo s naložením na dopravní prostředek strojně plochy jednotlivě přes 15 m2 živičných, o tl. vrstvy přes 100 do 150 mm</t>
  </si>
  <si>
    <t>-1303181322</t>
  </si>
  <si>
    <t xml:space="preserve">Poznámka k souboru cen:
1. Pro volbu cen z hlediska množství se uvažuje každá souvisle odstraňovaná plocha krytu nebo podkladu stejného druhu samostatně. Odstraňuje-li se několik vrstev vozovky najednou, jednotlivé vrstvy se oceňují každá samostatně. 2. Ceny jsou určeny pouze pro případy havárií a přeložek. 3. Ceny nelze použít v rámci výstavby nových inženýrských sítí. 4. Ceny a) –7011 až –7013, -7411 až -7413 a -7511 až -7513 lze použít i pro odstranění podkladů nebo krytů ze štěrkopísku, škváry, strusky nebo z mechanicky zpevněných zemin, b) –7021 až 7025, -7421 až -7425 a -7521 až -7525 lze použít i pro odstranění podkladů nebo krytů ze zemin stabilizovaných vápnem, c) –7030 až -7034, -7430 až -7434 a -7530 až -7534 lze použít i pro odstranění dlažeb uložených do betonového lože a dlažeb z mozaiky uložených do cementové malty nebo podkladu ze zemin stabilizovaných cementem. 5. Ceny lze použít i pro odstranění podkladů nebo krytů opatřených živičnými postřiky nebo nátěry. 6.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zanedbává. 7. Přemístění vybouraného materiálu na vzdálenost přes 3 m se oceňuje cenami souborů cen 997 22-1 Vodorovná doprava suti. 8. Cenypro odstranění živičných podkladů nebo krytů -704 ., -744 . a -754 . nelze použít pro odstranění podkladu nebo krytu frézováním. </t>
  </si>
  <si>
    <t>"asf. beton"2</t>
  </si>
  <si>
    <t>6</t>
  </si>
  <si>
    <t>122201102</t>
  </si>
  <si>
    <t>Odkopávky a prokopávky nezapažené s přehozením výkopku na vzdálenost do 3 m nebo s naložením na dopravní prostředek v hornině tř. 3 přes 100 do 1 000 m3</t>
  </si>
  <si>
    <t>m3</t>
  </si>
  <si>
    <t>1984413834</t>
  </si>
  <si>
    <t xml:space="preserve">Poznámka k souboru cen:
1. Odkopávky a prokopávky v roubených prostorech se oceňují podle čl. 3116 Všeobecných podmínek tohoto katalogu. 2. Odkopávky a prokopávky ve stržích při lesnicko-technických melioracích (LTM) se oceňují cenami do 100 m3 pro jakýkoliv skutečný objem výkopu; ostatní odkopávky a prokopávky při LTM se oceňují při jakémkoliv objemu výkopu přes 100 m3 cenami přes 100 do 1 000 m3. 3. Ceny lze použít i pro vykopávky odpadových jam. 4. Ceny lze použít i pro sejmutí podorničí. Přitom se přihlíží k ustanovení čl. 3112 Všeobecných podmínek tohoto katalogu. </t>
  </si>
  <si>
    <t>"dle přílohy D.1.1.1 Situace stavby a D.1.1.2 Charakteristické příčné řezy"</t>
  </si>
  <si>
    <t>"odkopávka svahu"130+319+298+153+115+20</t>
  </si>
  <si>
    <t>"odkopávka savhu pro trafostanici"22+3+2</t>
  </si>
  <si>
    <t>Součet</t>
  </si>
  <si>
    <t>7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</si>
  <si>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</si>
  <si>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</si>
  <si>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-1027305642</t>
  </si>
  <si>
    <t>8</t>
  </si>
  <si>
    <t>132201201</t>
  </si>
  <si>
    <t>Hloubení zapažených i nezapažených rýh šířky přes 600 do 2 000 mm s urovnáním dna do předepsaného profilu a spádu v hornině tř. 3 do 100 m3</t>
  </si>
  <si>
    <t>-1915892876</t>
  </si>
  <si>
    <t xml:space="preserve">Poznámka k souboru cen:
1. V cenách jsou započteny i náklady na případné nutné přemístění výkopku ve výkopišti na vzdálenost do 3 m a na přehození výkopku na přilehlém terénu na vzdálenost do 5 m od okraje jámy nebo naložení na dopravní prostředek. 2. Hloubení rýh při lesnicko-technických melioracích se oceňuje: a) ve stržích cenami platnými pro objem výkopu do 100 m3, i když skutečný objem výkopu je větší, b) mimo strže pro příčná a podélná zpevnění dna a břehů pod obrysem výkopu pro koryta vodotečí, zejména pro konstrukce těles, stupňů, boků, předprahů, prahů, odháněk, výhonů a pro základy zdí, dlažeb, rovnanin, plůtků a hatí, pro jakoukoliv šířku rýhy, při objemu do 100 m3 cenami příslušnými pro objem výkopu do 100 m3 a při jakémkoliv objemu výkopu přes 100 m3 cenami příslušnými pro objem výkopu přes 100 do 1 000 m3. 3. Náklady na svislé přemístění výkopku nad 1 m hloubky se určí dle ustanovení článku č. 3161 všeobecných podmínek katalogu. 4. Předepisuje-li projekt hloubit rýhy 5 až 7 bez použití trhavin, oceňuje se toto hloubení: a) v suchu nebo mokru cenami 138 40-1201, 138 50-1201 a 138 60-1201 Dolamování hloubených vykopávek, b) v tekoucí vodě při jakékoliv její rychlosti individuálně. 5. Ceny nelze použít pro hloubení rýh a hloubky přes 16 m. Tyto práce se oceňují individuálně. </t>
  </si>
  <si>
    <t>"rýha pro kabel v.o. a chráničku"(105+30)*0,8*0,35</t>
  </si>
  <si>
    <t>9</t>
  </si>
  <si>
    <t>132201209</t>
  </si>
  <si>
    <t>Hloubení zapažených i nezapažených rýh šířky přes 600 do 2 000 mm s urovnáním dna do předepsaného profilu a spádu v hornině tř. 3 Příplatek k cenám za lepivost horniny tř. 3</t>
  </si>
  <si>
    <t>-588544193</t>
  </si>
  <si>
    <t>10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</si>
  <si>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</si>
  <si>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</si>
  <si>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1313706936</t>
  </si>
  <si>
    <t xml:space="preserve">Poznámka k souboru cen:
1. Ceny nelze použít, předepisuje-li projekt přemístit výkopek na místo nepřístupné obvyklým dopravním prostředkům; toto přemístění se oceňuje individuálně. 2. V cenách jsou započteny i náhrady za jízdu loženého vozidla v terénu ve výkopišti nebo na násypišti. 3. V cenách nejsou započteny náklady na rozhrnutí výkopku na násypišti; toto rozhrnutí se oceňuje cenami souboru cen 171 . 0- . . Uložení sypaniny do násypů a 171 20-1201 Uložení sypaniny na skládky. 4. Je-li na dopravní dráze pro vodorovné přemístění nějaká překážka, pro kterou je nutno překládat výkopek z 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 5. Přemísťuje-li se výkopek z dočasných skládek vzdálených do 50 m, neoceňuje se nakládání výkopku, i když se provádí. Toto ustanovení neplatí, vylučuje-li projekt použití dozeru. 6. V cenách vodorovného přemístění sypaniny nejsou započteny náklady na dodávku materiálu, tyto se oceňují ve specifikaci. </t>
  </si>
  <si>
    <t>"odkopávky"1062</t>
  </si>
  <si>
    <t>"rýhy"37,8-(135*0,6*0,35)</t>
  </si>
  <si>
    <t>11</t>
  </si>
  <si>
    <t>171201201</t>
  </si>
  <si>
    <t>Uložení sypaniny na skládky</t>
  </si>
  <si>
    <t>-1027844917</t>
  </si>
  <si>
    <t xml:space="preserve">Poznámka k souboru cen:
1. Cena -1201 je určena i pro: 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 b) zasypání koryt vodotečí a prohlubní v terénu bez předepsaného zhutnění sypaniny; c) uložení výkopku pod vodou do prohlubní ve dně vodotečí nebo nádrží. 2. Cenu -1201 nelze použít pro uložení výkopku nebo ornice: a) při vykopávkách pro podzemní vedení podél hrany výkopu, z něhož byl výkopek získán, a to ani tehdy, jestliže se výkopek po vyhození z výkopu na povrch území ještě dále přemisťuje na hromady podél výkopu; b) na dočasné skládky, které nejsou předepsány projektem; c) na dočasné skládky předepsané projektem tak, že na 1 m2 projektem určené plochy této skládky připadají nejvýše 2 m3 výkopku nebo ornice (viz. též poznámku č. 1 a); 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 e) na trvalé skládky s předepsaným zhutněním; toto uložení výkopku se oceňuje cenami souboru cen 171 . 0- . . Uložení sypaniny do násypů. 3. V ceně -1201 jsou započteny i náklady na rozprostření sypaniny ve vrstvách s hrubým urovnáním na skládce. 4. V ceně -1201 nejsou započteny náklady na získání skládek ani na poplatky za skládku. 5. Množství jednotek uložení výkopku (sypaniny) se určí v m3 uloženého výkopku (sypaniny),v rostlém stavu zpravidla ve výkopišti. </t>
  </si>
  <si>
    <t>12</t>
  </si>
  <si>
    <t>171201211</t>
  </si>
  <si>
    <t>Poplatek za uložení stavebního odpadu na skládce (skládkovné) zeminy a kameniva zatříděného do Katalogu odpadů pod kódem 170 504</t>
  </si>
  <si>
    <t>t</t>
  </si>
  <si>
    <t>-929328430</t>
  </si>
  <si>
    <t xml:space="preserve">Poznámka k souboru cen:
1. Ceny uvedené v souboru cen lze po dohodě upravit podle místních podmínek. </t>
  </si>
  <si>
    <t>13</t>
  </si>
  <si>
    <t>174101101</t>
  </si>
  <si>
    <t>Zásyp sypaninou z jakékoliv horniny s uložením výkopku ve vrstvách se zhutněním jam, šachet, rýh nebo kolem objektů v těchto vykopávkách</t>
  </si>
  <si>
    <t>117275799</t>
  </si>
  <si>
    <t xml:space="preserve">Poznámka k souboru cen:
1. Ceny 174 10- . . jsou určeny pro zhutněné zásypy s mírou zhutnění: a) z hornin soudržných do 100 % PS, b) z hornin nesoudržných do I(d) 0,9, c) z hornin kamenitých pro jakoukoliv míru zhutnění. 2. Je-li projektem předepsáno vyšší zhutnění, podle bodu a) a b) poznámky č 1., ocení se zásyp individuálně. 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 betonových a železobetonových trub v polních a lučních tratích se oceňuje cenou -1101 Zásyp sypaninou rýh bez ohledu na šířku kanálu; cena obsahuje i náklady na ruční nezhutněný zásyp výšky do 200 mm nad vrchol potrubí. 4. V cenách 10-1101, 10-1103, 20-1101 a 20-1103 je započteno přemístění sypaniny ze vzdálenosti 10 m od kraje výkopu nebo zasypávaného prostoru, měřeno k těžišti skládky. 5. V ceně 10-1102 je započteno přemístění sypaniny ze vzdálenosti 15 m od hrany zasypávaného prostoru, měřeno k těžišti skládky. 6. Objem zásypu je rozdíl objemu výkopu a objemu do něho vestavěných konstrukcí nebo uložených vedení i s 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 7. Odklizení zbylého výkopku po provedení zásypu zářezů se šikmými stěnami pro podzemní vedení nebo zásypu jam a rýh pro podzemní vedení se oceňuje, je-li objem zbylého výkopku: 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 b) přes 1 m3 na 1 m vedení, jestliže projekt předepíše, že se zbylý výkopek bude odklízet zároveň s 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 8. Rozprostření zbylého výkopku podél výkopu a nad výkopem po provedení zásypů zářezů se šikmými stěnami pro podzemní vedení nebo zásypu jam a rýh pro podzemní vedení se oceňuje: a) cenou 171 20-1101 Uložení sypaniny do nezhutněných násypů, není-li projektem předepsáno zhutnění rozprostřeného zbylého výkopku, b) cenou 171 10-1111 Uložení sypaniny do násypů z hornin sypkých, je-li předepsáno zhutnění rozprostřeného zbylého výkopku, a to v objemu vypočteném podle poznámky č.6, příp. zmenšeném o objem výkopku, který byl již odklizen. 9. Míru zhutnění předepisuje projekt. </t>
  </si>
  <si>
    <t>"zásyp vedení v.o. z výkopku"135*0,6*0,35</t>
  </si>
  <si>
    <t>14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</si>
  <si>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</si>
  <si>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</si>
  <si>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-1126351900</t>
  </si>
  <si>
    <t xml:space="preserve">Poznámka k souboru cen:
1. Objem obsypu na 1 m délky potrubí se rovná šířce dna výkopu násobené součtem vnějšího průměru potrubí příp. i s obalem a projektované tloušťky obsypu nad, případně i pod potrubím. Pro odečítání objemu potrubí se započítávají všechny vestavěné konstrukce nebo uložené vedení i s jejich obklady a podklady (tento objem se nazývá objemem horniny vytlačené konstrukcí). 2. Míru zhutnění předepisuje projekt. 3. V cenách nejsou zahrnuty náklady na nakupovanou sypaninu. Tato se oceňuje ve specifikaci. 4. V cenách nejsou zahrnuty náklady na prohození sypaniny, tyto náklady se oceňují položkou 17511-1109 Příplatek za prohození sypaniny. </t>
  </si>
  <si>
    <t>"zásyp"135*0,15*0,35</t>
  </si>
  <si>
    <t>M</t>
  </si>
  <si>
    <t>58331200</t>
  </si>
  <si>
    <t>štěrkopísek netříděný zásypový materiál</t>
  </si>
  <si>
    <t>-2019256912</t>
  </si>
  <si>
    <t>"zásyp"(135*0,15*0,35)*1,8</t>
  </si>
  <si>
    <t>16</t>
  </si>
  <si>
    <t>181301102</t>
  </si>
  <si>
    <t>Rozprostření a urovnání ornice v rovině nebo ve svahu sklonu do 1:5 při souvislé ploše do 500 m2, tl. vrstvy přes 100 do 150 mm</t>
  </si>
  <si>
    <t>1315577462</t>
  </si>
  <si>
    <t xml:space="preserve">Poznámka k souboru cen:
1. V ceně jsou započteny i náklady na případné nutné přemístění hromad nebo dočasných skládek na místo spotřeby ze vzdálenosti do 30 m. 2. V ceně nejsou započteny náklady na získání ornice; toto získání se oceňuje cenami souboru cen 121 10-11 Sejmutí ornice. 3. Případné nakládání ornice, v souvislosti s pozn. č. 2 se oceňuje cenami souboru cen 167 10-11 Nakládání, skládání a překládání neulehlého výkopku nebo sypaniny. 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 </t>
  </si>
  <si>
    <t>"ozelenění"135+117+131+109+93+18,3+90</t>
  </si>
  <si>
    <t>17</t>
  </si>
  <si>
    <t>R2</t>
  </si>
  <si>
    <t>Nákup ornice vč. dopravy, naložení a složení na stavbě</t>
  </si>
  <si>
    <t>73550563</t>
  </si>
  <si>
    <t>"ozelenění"(135+117+131+109+93+18,3+90)*0,15</t>
  </si>
  <si>
    <t>18</t>
  </si>
  <si>
    <t>181411132</t>
  </si>
  <si>
    <t>Založení trávníku na půdě předem připravené plochy do 1000 m2 výsevem včetně utažení parkového na svahu přes 1:5 do 1:2</t>
  </si>
  <si>
    <t>-998705954</t>
  </si>
  <si>
    <t xml:space="preserve">Poznámka k souboru cen:
1. V cenách jsou započteny i náklady na pokosení, naložení a odvoz odpadu do 20 km se složením. 2. V cenách -1161 až -1164 nejsou započteny i náklady na zatravňovací textilii. 3. V cenách nejsou započteny náklady na: a) přípravu půdy, b) travní semeno, tyto náklady se oceňují ve specifikaci, c) vypletí a zalévání; tyto práce se oceňují cenami části C02 souborů cen 185 80-42 Vypletí a 185 80-43 Zalití rostlin vodou, d) srovnání terénu, tyto práce se oceňují souborem cen 181 1.-..Plošná úprava terénu. 4. V cenách o sklonu svahu přes 1:1 jsou uvažovány podmínky pro svahy běžně schůdné; bez použití lezeckých technik. V případě použití lezeckých technik se tyto náklady oceňují individuálně. </t>
  </si>
  <si>
    <t>19</t>
  </si>
  <si>
    <t>005724100</t>
  </si>
  <si>
    <t>osivo směs travní parková</t>
  </si>
  <si>
    <t>kg</t>
  </si>
  <si>
    <t>270390364</t>
  </si>
  <si>
    <t>693,3*0,03*1,02</t>
  </si>
  <si>
    <t>Svislé a kompletní konstrukce</t>
  </si>
  <si>
    <t>20</t>
  </si>
  <si>
    <t>339921132</t>
  </si>
  <si>
    <t>Osazování palisád betonových v řadě se zabetonováním výšky palisády přes 500 do 1000 mm</t>
  </si>
  <si>
    <t>m</t>
  </si>
  <si>
    <t>-1776891570</t>
  </si>
  <si>
    <t xml:space="preserve">Poznámka k souboru cen:
1. V cenách nejsou započteny náklady na zřízení rýhy nebo jámy a na dodání palisád; tyto se oceňují ve specifikaci. 2. Ceny lze použít pro palisády o jakémkoli tvaru průřezu. 3. Měrnou jednotkou (u položek číslo -1131 až -1144) se rozumí metr délky palisádové stěny. 4. Výškou palisády je uvažována celková délka osazovaného prvku. </t>
  </si>
  <si>
    <t>"palisáda 12/18 výšky 600mm"4,32</t>
  </si>
  <si>
    <t>59228412R</t>
  </si>
  <si>
    <t>palisáda tyčová betonová přírodní 12X18X60 cm</t>
  </si>
  <si>
    <t>-1283716759</t>
  </si>
  <si>
    <t>4,32/0,18*1,05</t>
  </si>
  <si>
    <t>22</t>
  </si>
  <si>
    <t>339921133</t>
  </si>
  <si>
    <t>Osazování palisád betonových v řadě se zabetonováním výšky palisády přes 1000 do 1500 mm</t>
  </si>
  <si>
    <t>1858610259</t>
  </si>
  <si>
    <t>"palisáda 12/18 výšky 1200mm"5,94</t>
  </si>
  <si>
    <t>23</t>
  </si>
  <si>
    <t>59228415R</t>
  </si>
  <si>
    <t>palisáda tyčová půlkulatá betonová přírodní 12X18X120 cm</t>
  </si>
  <si>
    <t>-1096102581</t>
  </si>
  <si>
    <t>"palisáda 12/18 výšky 1200mm"5,94/0,18*1,05</t>
  </si>
  <si>
    <t>Vodorovné konstrukce</t>
  </si>
  <si>
    <t>24</t>
  </si>
  <si>
    <t>451573111</t>
  </si>
  <si>
    <t>Lože pod potrubí, stoky a drobné objekty v otevřeném výkopu z písku a štěrkopísku do 63 mm</t>
  </si>
  <si>
    <t>-998512660</t>
  </si>
  <si>
    <t xml:space="preserve">Poznámka k souboru cen:
1. Ceny -1111 a -1192 lze použít i pro zřízení sběrných vrstev nad drenážními trubkami. 2. V cenách -5111 a -1192 jsou započteny i náklady na prohození výkopku získaného při zemních pracích. </t>
  </si>
  <si>
    <t>"lože"135*0,05*0,35</t>
  </si>
  <si>
    <t>Komunikace pozemní</t>
  </si>
  <si>
    <t>25</t>
  </si>
  <si>
    <t>584121111</t>
  </si>
  <si>
    <t>Osazení silničních dílců ze železového betonu s podkladem z kameniva těženého do tl. 40 mm jakéhokoliv druhu a velikosti</t>
  </si>
  <si>
    <t>-120022960</t>
  </si>
  <si>
    <t xml:space="preserve">Poznámka k souboru cen:
1. V ceně nejsou započteny náklady na: a) dodání dílců, které se oceňuje ve specifikaci; ztratné lze dohodnout ve výši 1%, b) výplň spár, které se oceňují cenami souboru cen 599 . 4-11 Vyplnění spár mezi silničními dílci jakékoliv tloušťky. 2. Počet měrných jednotek se určuje v m2 půdorysné plochy krytu z dílců včetně spár. </t>
  </si>
  <si>
    <t>"použijí se dílce z odstranění"(3*2)*6</t>
  </si>
  <si>
    <t>Ostatní konstrukce a práce-bourání</t>
  </si>
  <si>
    <t>26</t>
  </si>
  <si>
    <t>911381813</t>
  </si>
  <si>
    <t>Odstranění silničního betonového svodidla s naložením na dopravní prostředek délky 2 m, výšky 1,0 m</t>
  </si>
  <si>
    <t>1391572164</t>
  </si>
  <si>
    <t>"stávající beton"32</t>
  </si>
  <si>
    <t>27</t>
  </si>
  <si>
    <t>916991121</t>
  </si>
  <si>
    <t>Lože pod obrubníky, krajníky nebo obruby z dlažebních kostek z betonu prostého tř. C 16/20</t>
  </si>
  <si>
    <t>-167962507</t>
  </si>
  <si>
    <t>"palisáda 12/18 výšky 600mm"4,32*0,32*0,1</t>
  </si>
  <si>
    <t>"palisáda 12/18 výšky 1200mm"5,94*0,32*0,1</t>
  </si>
  <si>
    <t>28</t>
  </si>
  <si>
    <t>R6000</t>
  </si>
  <si>
    <t>Dodávka a montáž ocelový pásek pozinkovaný FEZn 30x4 (0,95kg/m)</t>
  </si>
  <si>
    <t>842739784</t>
  </si>
  <si>
    <t>29</t>
  </si>
  <si>
    <t>R7000</t>
  </si>
  <si>
    <t>Dodávka a montáž kebalu CYKY 4Jx10mm2</t>
  </si>
  <si>
    <t>560871698</t>
  </si>
  <si>
    <t>30</t>
  </si>
  <si>
    <t>R8000</t>
  </si>
  <si>
    <t>Dodávka a montáž chráničky R63mm</t>
  </si>
  <si>
    <t>412771589</t>
  </si>
  <si>
    <t>110+30</t>
  </si>
  <si>
    <t>31</t>
  </si>
  <si>
    <t>R990099</t>
  </si>
  <si>
    <t>Posunutí stávajících sloupů veřejného osvětlení včetně demontáže, montáže a zapojení.</t>
  </si>
  <si>
    <t>sada</t>
  </si>
  <si>
    <t>722382391</t>
  </si>
  <si>
    <t>99</t>
  </si>
  <si>
    <t>Přesun hmot a manipulace se sutí</t>
  </si>
  <si>
    <t>32</t>
  </si>
  <si>
    <t>997221551</t>
  </si>
  <si>
    <t>Vodorovná doprava suti bez naložení, ale se složením a s hrubým urovnáním ze sypkých materiálů, na vzdálenost do 1 km</t>
  </si>
  <si>
    <t>2016903412</t>
  </si>
  <si>
    <t xml:space="preserve">Poznámka k souboru cen:
1. Ceny nelze použít pro vodorovnou dopravu suti po železnici, po vodě nebo neobvyklými dopravními prostředky. 2. Je-li na dopravní dráze pro vodorovnou dopravu suti překážka, pro kterou je nutno suť překládat z jednoho dopravního prostředku na druhý, oceňuje se tato doprava v každém úseku samostatně. 3. Ceny 997 22-155 jsou určeny pro sypký materiál, např. kamenivo a hmoty kamenitého charakteru stmelené vápnem, cementem nebo živicí. 4. Ceny 997 22-156 jsou určeny pro drobný kusový materiál (dlažební kostky, lomový kámen). </t>
  </si>
  <si>
    <t>"živice"0,632</t>
  </si>
  <si>
    <t>33</t>
  </si>
  <si>
    <t>997221559</t>
  </si>
  <si>
    <t>Vodorovná doprava suti bez naložení, ale se složením a s hrubým urovnáním Příplatek k ceně za každý další i započatý 1 km přes 1 km</t>
  </si>
  <si>
    <t>-610233938</t>
  </si>
  <si>
    <t>"na skládku do 10km"0,632*9</t>
  </si>
  <si>
    <t>34</t>
  </si>
  <si>
    <t>997221611</t>
  </si>
  <si>
    <t>Nakládání na dopravní prostředky pro vodorovnou dopravu suti</t>
  </si>
  <si>
    <t>2027156186</t>
  </si>
  <si>
    <t xml:space="preserve">Poznámka k souboru cen:
1. Ceny lze použít i pro překládání při lomené dopravě. 2. Ceny nelze použít při dopravě po železnici, po vodě nebo neobvyklými dopravními prostředky. </t>
  </si>
  <si>
    <t>997</t>
  </si>
  <si>
    <t>Přesun sutě</t>
  </si>
  <si>
    <t>35</t>
  </si>
  <si>
    <t>997221845</t>
  </si>
  <si>
    <t>Poplatek za uložení stavebního odpadu na skládce (skládkovné) asfaltového bez obsahu dehtu zatříděného do Katalogu odpadů pod kódem 170 302</t>
  </si>
  <si>
    <t>547340624</t>
  </si>
  <si>
    <t xml:space="preserve">Poznámka k souboru cen:
1. Ceny uvedenév souboru cen je doporučeno upravit podle aktuálních cen místně příslušné skládky odpadů. 2. Uložení odpadů neuvedených v souboru cen se oceňuje individuálně. 3. V cenách je započítán poplatek za ukládání odpadu dle zákona 185/2001 Sb. 4. Případné drcení stavebního odpadu lze ocenit cenami souboru cen 997 00-60 Drcení stavebního odpadu z katalogu 800-6 Demolice objektů. </t>
  </si>
  <si>
    <t>VRN</t>
  </si>
  <si>
    <t>Vedlejší rozpočtové náklady</t>
  </si>
  <si>
    <t>36</t>
  </si>
  <si>
    <t>0001</t>
  </si>
  <si>
    <t>Vytyčení inženýrských sítí</t>
  </si>
  <si>
    <t>-1927176239</t>
  </si>
  <si>
    <t>37</t>
  </si>
  <si>
    <t>0002</t>
  </si>
  <si>
    <t>Zařízení staveniště, provoz a odstranění</t>
  </si>
  <si>
    <t>1701119222</t>
  </si>
  <si>
    <t>38</t>
  </si>
  <si>
    <t>0003</t>
  </si>
  <si>
    <t>Pomocné práce- zajištění nebo zřízení, regulaci a ochranu dopravy vč. DIOa přechodného dopravního značení - úhrnná částka musí obsahovat veškeré náklady na dočasné úpravy a regulaci (vč. pěších) na staveništi a nezbytné značení a opatření vyplívající z požadeavků BOZP na staveništi, uvažováno jednotyčové zábradlí vysoké min. 1,10m s označením zákazu vstupu, lávky pro pěší, provizorní dopravní značení v rozsahu dle stanovení přechodného dopravního značení</t>
  </si>
  <si>
    <t>-537622046</t>
  </si>
  <si>
    <t>39</t>
  </si>
  <si>
    <t>0004</t>
  </si>
  <si>
    <t>Geodetické zaměření skutečného provedení stavby - výškopis, polohopis (3x tištěná dokumentace, 3xCD)</t>
  </si>
  <si>
    <t>916955698</t>
  </si>
  <si>
    <t>40</t>
  </si>
  <si>
    <t>0005</t>
  </si>
  <si>
    <t>Kopané sondy pro ověření průběhu inženýrských sítí - ruční práce vč. zasypání sondy</t>
  </si>
  <si>
    <t>1430276565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</si>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</sst>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29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31</v>
      </c>
      <c r="AL11" s="28"/>
      <c r="AM11" s="28"/>
      <c r="AN11" s="34" t="s">
        <v>32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34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34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31</v>
      </c>
      <c r="AL14" s="28"/>
      <c r="AM14" s="28"/>
      <c r="AN14" s="41" t="s">
        <v>34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36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37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31</v>
      </c>
      <c r="AL17" s="28"/>
      <c r="AM17" s="28"/>
      <c r="AN17" s="34" t="s">
        <v>38</v>
      </c>
      <c r="AO17" s="28"/>
      <c r="AP17" s="28"/>
      <c r="AQ17" s="30"/>
      <c r="BE17" s="38"/>
      <c r="BS17" s="23" t="s">
        <v>39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57" customHeight="1">
      <c r="B20" s="27"/>
      <c r="C20" s="28"/>
      <c r="D20" s="28"/>
      <c r="E20" s="43" t="s">
        <v>41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42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43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44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45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46</v>
      </c>
      <c r="E26" s="53"/>
      <c r="F26" s="54" t="s">
        <v>47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48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49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50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51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52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53</v>
      </c>
      <c r="U32" s="60"/>
      <c r="V32" s="60"/>
      <c r="W32" s="60"/>
      <c r="X32" s="62" t="s">
        <v>54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55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014/2018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Rekonstrukce komunikace Na Kopci – I. Etapa (teréní úpravy), Chrudim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 xml:space="preserve">Na Kopci 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IF(AN8="","",AN8)</f>
        <v>17. 12. 2018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>Město Chrudim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35</v>
      </c>
      <c r="AJ46" s="73"/>
      <c r="AK46" s="73"/>
      <c r="AL46" s="73"/>
      <c r="AM46" s="76" t="str">
        <f>IF(E17="","",E17)</f>
        <v>DI PROJEKT s.r.o.</v>
      </c>
      <c r="AN46" s="76"/>
      <c r="AO46" s="76"/>
      <c r="AP46" s="76"/>
      <c r="AQ46" s="73"/>
      <c r="AR46" s="71"/>
      <c r="AS46" s="85" t="s">
        <v>56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33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57</v>
      </c>
      <c r="D49" s="96"/>
      <c r="E49" s="96"/>
      <c r="F49" s="96"/>
      <c r="G49" s="96"/>
      <c r="H49" s="97"/>
      <c r="I49" s="98" t="s">
        <v>58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59</v>
      </c>
      <c r="AH49" s="96"/>
      <c r="AI49" s="96"/>
      <c r="AJ49" s="96"/>
      <c r="AK49" s="96"/>
      <c r="AL49" s="96"/>
      <c r="AM49" s="96"/>
      <c r="AN49" s="98" t="s">
        <v>60</v>
      </c>
      <c r="AO49" s="96"/>
      <c r="AP49" s="96"/>
      <c r="AQ49" s="100" t="s">
        <v>61</v>
      </c>
      <c r="AR49" s="71"/>
      <c r="AS49" s="101" t="s">
        <v>62</v>
      </c>
      <c r="AT49" s="102" t="s">
        <v>63</v>
      </c>
      <c r="AU49" s="102" t="s">
        <v>64</v>
      </c>
      <c r="AV49" s="102" t="s">
        <v>65</v>
      </c>
      <c r="AW49" s="102" t="s">
        <v>66</v>
      </c>
      <c r="AX49" s="102" t="s">
        <v>67</v>
      </c>
      <c r="AY49" s="102" t="s">
        <v>68</v>
      </c>
      <c r="AZ49" s="102" t="s">
        <v>69</v>
      </c>
      <c r="BA49" s="102" t="s">
        <v>70</v>
      </c>
      <c r="BB49" s="102" t="s">
        <v>71</v>
      </c>
      <c r="BC49" s="102" t="s">
        <v>72</v>
      </c>
      <c r="BD49" s="103" t="s">
        <v>73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74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ROUND(AG52,2)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ROUND(AS52,2)</f>
        <v>0</v>
      </c>
      <c r="AT51" s="113">
        <f>ROUND(SUM(AV51:AW51),2)</f>
        <v>0</v>
      </c>
      <c r="AU51" s="114">
        <f>ROUND(AU52,5)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ROUND(AZ52,2)</f>
        <v>0</v>
      </c>
      <c r="BA51" s="113">
        <f>ROUND(BA52,2)</f>
        <v>0</v>
      </c>
      <c r="BB51" s="113">
        <f>ROUND(BB52,2)</f>
        <v>0</v>
      </c>
      <c r="BC51" s="113">
        <f>ROUND(BC52,2)</f>
        <v>0</v>
      </c>
      <c r="BD51" s="115">
        <f>ROUND(BD52,2)</f>
        <v>0</v>
      </c>
      <c r="BS51" s="116" t="s">
        <v>75</v>
      </c>
      <c r="BT51" s="116" t="s">
        <v>76</v>
      </c>
      <c r="BU51" s="117" t="s">
        <v>77</v>
      </c>
      <c r="BV51" s="116" t="s">
        <v>78</v>
      </c>
      <c r="BW51" s="116" t="s">
        <v>7</v>
      </c>
      <c r="BX51" s="116" t="s">
        <v>79</v>
      </c>
      <c r="CL51" s="116" t="s">
        <v>21</v>
      </c>
    </row>
    <row r="52" spans="1:91" s="5" customFormat="1" ht="31.5" customHeight="1">
      <c r="A52" s="118" t="s">
        <v>80</v>
      </c>
      <c r="B52" s="119"/>
      <c r="C52" s="120"/>
      <c r="D52" s="121" t="s">
        <v>81</v>
      </c>
      <c r="E52" s="121"/>
      <c r="F52" s="121"/>
      <c r="G52" s="121"/>
      <c r="H52" s="121"/>
      <c r="I52" s="122"/>
      <c r="J52" s="121" t="s">
        <v>82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'017-2018_1 - SO 101 Terén...'!J27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83</v>
      </c>
      <c r="AR52" s="125"/>
      <c r="AS52" s="126">
        <v>0</v>
      </c>
      <c r="AT52" s="127">
        <f>ROUND(SUM(AV52:AW52),2)</f>
        <v>0</v>
      </c>
      <c r="AU52" s="128">
        <f>'017-2018_1 - SO 101 Terén...'!P85</f>
        <v>0</v>
      </c>
      <c r="AV52" s="127">
        <f>'017-2018_1 - SO 101 Terén...'!J30</f>
        <v>0</v>
      </c>
      <c r="AW52" s="127">
        <f>'017-2018_1 - SO 101 Terén...'!J31</f>
        <v>0</v>
      </c>
      <c r="AX52" s="127">
        <f>'017-2018_1 - SO 101 Terén...'!J32</f>
        <v>0</v>
      </c>
      <c r="AY52" s="127">
        <f>'017-2018_1 - SO 101 Terén...'!J33</f>
        <v>0</v>
      </c>
      <c r="AZ52" s="127">
        <f>'017-2018_1 - SO 101 Terén...'!F30</f>
        <v>0</v>
      </c>
      <c r="BA52" s="127">
        <f>'017-2018_1 - SO 101 Terén...'!F31</f>
        <v>0</v>
      </c>
      <c r="BB52" s="127">
        <f>'017-2018_1 - SO 101 Terén...'!F32</f>
        <v>0</v>
      </c>
      <c r="BC52" s="127">
        <f>'017-2018_1 - SO 101 Terén...'!F33</f>
        <v>0</v>
      </c>
      <c r="BD52" s="129">
        <f>'017-2018_1 - SO 101 Terén...'!F34</f>
        <v>0</v>
      </c>
      <c r="BT52" s="130" t="s">
        <v>84</v>
      </c>
      <c r="BV52" s="130" t="s">
        <v>78</v>
      </c>
      <c r="BW52" s="130" t="s">
        <v>85</v>
      </c>
      <c r="BX52" s="130" t="s">
        <v>7</v>
      </c>
      <c r="CL52" s="130" t="s">
        <v>21</v>
      </c>
      <c r="CM52" s="130" t="s">
        <v>86</v>
      </c>
    </row>
    <row r="53" spans="2:44" s="1" customFormat="1" ht="30" customHeight="1">
      <c r="B53" s="45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1"/>
    </row>
    <row r="54" spans="2:44" s="1" customFormat="1" ht="6.95" customHeight="1"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71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17-2018_1 - SO 101 Teré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2"/>
      <c r="C1" s="132"/>
      <c r="D1" s="133" t="s">
        <v>1</v>
      </c>
      <c r="E1" s="132"/>
      <c r="F1" s="134" t="s">
        <v>87</v>
      </c>
      <c r="G1" s="134" t="s">
        <v>88</v>
      </c>
      <c r="H1" s="134"/>
      <c r="I1" s="135"/>
      <c r="J1" s="134" t="s">
        <v>89</v>
      </c>
      <c r="K1" s="133" t="s">
        <v>90</v>
      </c>
      <c r="L1" s="134" t="s">
        <v>91</v>
      </c>
      <c r="M1" s="134"/>
      <c r="N1" s="134"/>
      <c r="O1" s="134"/>
      <c r="P1" s="134"/>
      <c r="Q1" s="134"/>
      <c r="R1" s="134"/>
      <c r="S1" s="134"/>
      <c r="T1" s="13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85</v>
      </c>
    </row>
    <row r="3" spans="2:46" ht="6.95" customHeight="1">
      <c r="B3" s="24"/>
      <c r="C3" s="25"/>
      <c r="D3" s="25"/>
      <c r="E3" s="25"/>
      <c r="F3" s="25"/>
      <c r="G3" s="25"/>
      <c r="H3" s="25"/>
      <c r="I3" s="136"/>
      <c r="J3" s="25"/>
      <c r="K3" s="26"/>
      <c r="AT3" s="23" t="s">
        <v>86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37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37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37"/>
      <c r="J6" s="28"/>
      <c r="K6" s="30"/>
    </row>
    <row r="7" spans="2:11" ht="16.5" customHeight="1">
      <c r="B7" s="27"/>
      <c r="C7" s="28"/>
      <c r="D7" s="28"/>
      <c r="E7" s="138" t="str">
        <f>'Rekapitulace stavby'!K6</f>
        <v>Rekonstrukce komunikace Na Kopci – I. Etapa (teréní úpravy), Chrudim</v>
      </c>
      <c r="F7" s="39"/>
      <c r="G7" s="39"/>
      <c r="H7" s="39"/>
      <c r="I7" s="137"/>
      <c r="J7" s="28"/>
      <c r="K7" s="30"/>
    </row>
    <row r="8" spans="2:11" s="1" customFormat="1" ht="13.5">
      <c r="B8" s="45"/>
      <c r="C8" s="46"/>
      <c r="D8" s="39" t="s">
        <v>93</v>
      </c>
      <c r="E8" s="46"/>
      <c r="F8" s="46"/>
      <c r="G8" s="46"/>
      <c r="H8" s="46"/>
      <c r="I8" s="139"/>
      <c r="J8" s="46"/>
      <c r="K8" s="50"/>
    </row>
    <row r="9" spans="2:11" s="1" customFormat="1" ht="36.95" customHeight="1">
      <c r="B9" s="45"/>
      <c r="C9" s="46"/>
      <c r="D9" s="46"/>
      <c r="E9" s="140" t="s">
        <v>94</v>
      </c>
      <c r="F9" s="46"/>
      <c r="G9" s="46"/>
      <c r="H9" s="46"/>
      <c r="I9" s="139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39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1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1" t="s">
        <v>25</v>
      </c>
      <c r="J12" s="142" t="str">
        <f>'Rekapitulace stavby'!AN8</f>
        <v>17. 12. 2018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39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1" t="s">
        <v>28</v>
      </c>
      <c r="J14" s="34" t="s">
        <v>29</v>
      </c>
      <c r="K14" s="50"/>
    </row>
    <row r="15" spans="2:11" s="1" customFormat="1" ht="18" customHeight="1">
      <c r="B15" s="45"/>
      <c r="C15" s="46"/>
      <c r="D15" s="46"/>
      <c r="E15" s="34" t="s">
        <v>30</v>
      </c>
      <c r="F15" s="46"/>
      <c r="G15" s="46"/>
      <c r="H15" s="46"/>
      <c r="I15" s="141" t="s">
        <v>31</v>
      </c>
      <c r="J15" s="34" t="s">
        <v>32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39"/>
      <c r="J16" s="46"/>
      <c r="K16" s="50"/>
    </row>
    <row r="17" spans="2:11" s="1" customFormat="1" ht="14.4" customHeight="1">
      <c r="B17" s="45"/>
      <c r="C17" s="46"/>
      <c r="D17" s="39" t="s">
        <v>33</v>
      </c>
      <c r="E17" s="46"/>
      <c r="F17" s="46"/>
      <c r="G17" s="46"/>
      <c r="H17" s="46"/>
      <c r="I17" s="141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1" t="s">
        <v>31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39"/>
      <c r="J19" s="46"/>
      <c r="K19" s="50"/>
    </row>
    <row r="20" spans="2:11" s="1" customFormat="1" ht="14.4" customHeight="1">
      <c r="B20" s="45"/>
      <c r="C20" s="46"/>
      <c r="D20" s="39" t="s">
        <v>35</v>
      </c>
      <c r="E20" s="46"/>
      <c r="F20" s="46"/>
      <c r="G20" s="46"/>
      <c r="H20" s="46"/>
      <c r="I20" s="141" t="s">
        <v>28</v>
      </c>
      <c r="J20" s="34" t="s">
        <v>36</v>
      </c>
      <c r="K20" s="50"/>
    </row>
    <row r="21" spans="2:11" s="1" customFormat="1" ht="18" customHeight="1">
      <c r="B21" s="45"/>
      <c r="C21" s="46"/>
      <c r="D21" s="46"/>
      <c r="E21" s="34" t="s">
        <v>37</v>
      </c>
      <c r="F21" s="46"/>
      <c r="G21" s="46"/>
      <c r="H21" s="46"/>
      <c r="I21" s="141" t="s">
        <v>31</v>
      </c>
      <c r="J21" s="34" t="s">
        <v>38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39"/>
      <c r="J22" s="46"/>
      <c r="K22" s="50"/>
    </row>
    <row r="23" spans="2:11" s="1" customFormat="1" ht="14.4" customHeight="1">
      <c r="B23" s="45"/>
      <c r="C23" s="46"/>
      <c r="D23" s="39" t="s">
        <v>40</v>
      </c>
      <c r="E23" s="46"/>
      <c r="F23" s="46"/>
      <c r="G23" s="46"/>
      <c r="H23" s="46"/>
      <c r="I23" s="139"/>
      <c r="J23" s="46"/>
      <c r="K23" s="50"/>
    </row>
    <row r="24" spans="2:11" s="6" customFormat="1" ht="16.5" customHeight="1">
      <c r="B24" s="143"/>
      <c r="C24" s="144"/>
      <c r="D24" s="144"/>
      <c r="E24" s="43" t="s">
        <v>21</v>
      </c>
      <c r="F24" s="43"/>
      <c r="G24" s="43"/>
      <c r="H24" s="43"/>
      <c r="I24" s="145"/>
      <c r="J24" s="144"/>
      <c r="K24" s="146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39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47"/>
      <c r="J26" s="105"/>
      <c r="K26" s="148"/>
    </row>
    <row r="27" spans="2:11" s="1" customFormat="1" ht="25.4" customHeight="1">
      <c r="B27" s="45"/>
      <c r="C27" s="46"/>
      <c r="D27" s="149" t="s">
        <v>42</v>
      </c>
      <c r="E27" s="46"/>
      <c r="F27" s="46"/>
      <c r="G27" s="46"/>
      <c r="H27" s="46"/>
      <c r="I27" s="139"/>
      <c r="J27" s="150">
        <f>ROUND(J85,2)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47"/>
      <c r="J28" s="105"/>
      <c r="K28" s="148"/>
    </row>
    <row r="29" spans="2:11" s="1" customFormat="1" ht="14.4" customHeight="1">
      <c r="B29" s="45"/>
      <c r="C29" s="46"/>
      <c r="D29" s="46"/>
      <c r="E29" s="46"/>
      <c r="F29" s="51" t="s">
        <v>44</v>
      </c>
      <c r="G29" s="46"/>
      <c r="H29" s="46"/>
      <c r="I29" s="151" t="s">
        <v>43</v>
      </c>
      <c r="J29" s="51" t="s">
        <v>45</v>
      </c>
      <c r="K29" s="50"/>
    </row>
    <row r="30" spans="2:11" s="1" customFormat="1" ht="14.4" customHeight="1">
      <c r="B30" s="45"/>
      <c r="C30" s="46"/>
      <c r="D30" s="54" t="s">
        <v>46</v>
      </c>
      <c r="E30" s="54" t="s">
        <v>47</v>
      </c>
      <c r="F30" s="152">
        <f>ROUND(SUM(BE85:BE211),2)</f>
        <v>0</v>
      </c>
      <c r="G30" s="46"/>
      <c r="H30" s="46"/>
      <c r="I30" s="153">
        <v>0.21</v>
      </c>
      <c r="J30" s="152">
        <f>ROUND(ROUND((SUM(BE85:BE211)),2)*I30,2)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48</v>
      </c>
      <c r="F31" s="152">
        <f>ROUND(SUM(BF85:BF211),2)</f>
        <v>0</v>
      </c>
      <c r="G31" s="46"/>
      <c r="H31" s="46"/>
      <c r="I31" s="153">
        <v>0.15</v>
      </c>
      <c r="J31" s="152">
        <f>ROUND(ROUND((SUM(BF85:BF211)),2)*I31,2)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49</v>
      </c>
      <c r="F32" s="152">
        <f>ROUND(SUM(BG85:BG211),2)</f>
        <v>0</v>
      </c>
      <c r="G32" s="46"/>
      <c r="H32" s="46"/>
      <c r="I32" s="153">
        <v>0.21</v>
      </c>
      <c r="J32" s="152">
        <v>0</v>
      </c>
      <c r="K32" s="50"/>
    </row>
    <row r="33" spans="2:11" s="1" customFormat="1" ht="14.4" customHeight="1" hidden="1">
      <c r="B33" s="45"/>
      <c r="C33" s="46"/>
      <c r="D33" s="46"/>
      <c r="E33" s="54" t="s">
        <v>50</v>
      </c>
      <c r="F33" s="152">
        <f>ROUND(SUM(BH85:BH211),2)</f>
        <v>0</v>
      </c>
      <c r="G33" s="46"/>
      <c r="H33" s="46"/>
      <c r="I33" s="153">
        <v>0.15</v>
      </c>
      <c r="J33" s="152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51</v>
      </c>
      <c r="F34" s="152">
        <f>ROUND(SUM(BI85:BI211),2)</f>
        <v>0</v>
      </c>
      <c r="G34" s="46"/>
      <c r="H34" s="46"/>
      <c r="I34" s="153">
        <v>0</v>
      </c>
      <c r="J34" s="152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39"/>
      <c r="J35" s="46"/>
      <c r="K35" s="50"/>
    </row>
    <row r="36" spans="2:11" s="1" customFormat="1" ht="25.4" customHeight="1">
      <c r="B36" s="45"/>
      <c r="C36" s="154"/>
      <c r="D36" s="155" t="s">
        <v>52</v>
      </c>
      <c r="E36" s="97"/>
      <c r="F36" s="97"/>
      <c r="G36" s="156" t="s">
        <v>53</v>
      </c>
      <c r="H36" s="157" t="s">
        <v>54</v>
      </c>
      <c r="I36" s="158"/>
      <c r="J36" s="159">
        <f>SUM(J27:J34)</f>
        <v>0</v>
      </c>
      <c r="K36" s="160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1"/>
      <c r="J37" s="67"/>
      <c r="K37" s="68"/>
    </row>
    <row r="41" spans="2:11" s="1" customFormat="1" ht="6.95" customHeight="1">
      <c r="B41" s="162"/>
      <c r="C41" s="163"/>
      <c r="D41" s="163"/>
      <c r="E41" s="163"/>
      <c r="F41" s="163"/>
      <c r="G41" s="163"/>
      <c r="H41" s="163"/>
      <c r="I41" s="164"/>
      <c r="J41" s="163"/>
      <c r="K41" s="165"/>
    </row>
    <row r="42" spans="2:11" s="1" customFormat="1" ht="36.95" customHeight="1">
      <c r="B42" s="45"/>
      <c r="C42" s="29" t="s">
        <v>95</v>
      </c>
      <c r="D42" s="46"/>
      <c r="E42" s="46"/>
      <c r="F42" s="46"/>
      <c r="G42" s="46"/>
      <c r="H42" s="46"/>
      <c r="I42" s="139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39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39"/>
      <c r="J44" s="46"/>
      <c r="K44" s="50"/>
    </row>
    <row r="45" spans="2:11" s="1" customFormat="1" ht="16.5" customHeight="1">
      <c r="B45" s="45"/>
      <c r="C45" s="46"/>
      <c r="D45" s="46"/>
      <c r="E45" s="138" t="str">
        <f>E7</f>
        <v>Rekonstrukce komunikace Na Kopci – I. Etapa (teréní úpravy), Chrudim</v>
      </c>
      <c r="F45" s="39"/>
      <c r="G45" s="39"/>
      <c r="H45" s="39"/>
      <c r="I45" s="139"/>
      <c r="J45" s="46"/>
      <c r="K45" s="50"/>
    </row>
    <row r="46" spans="2:11" s="1" customFormat="1" ht="14.4" customHeight="1">
      <c r="B46" s="45"/>
      <c r="C46" s="39" t="s">
        <v>93</v>
      </c>
      <c r="D46" s="46"/>
      <c r="E46" s="46"/>
      <c r="F46" s="46"/>
      <c r="G46" s="46"/>
      <c r="H46" s="46"/>
      <c r="I46" s="139"/>
      <c r="J46" s="46"/>
      <c r="K46" s="50"/>
    </row>
    <row r="47" spans="2:11" s="1" customFormat="1" ht="17.25" customHeight="1">
      <c r="B47" s="45"/>
      <c r="C47" s="46"/>
      <c r="D47" s="46"/>
      <c r="E47" s="140" t="str">
        <f>E9</f>
        <v>017/2018_1 - SO 101 Terénní úpravy</v>
      </c>
      <c r="F47" s="46"/>
      <c r="G47" s="46"/>
      <c r="H47" s="46"/>
      <c r="I47" s="139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39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Na Kopci </v>
      </c>
      <c r="G49" s="46"/>
      <c r="H49" s="46"/>
      <c r="I49" s="141" t="s">
        <v>25</v>
      </c>
      <c r="J49" s="142" t="str">
        <f>IF(J12="","",J12)</f>
        <v>17. 12. 2018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39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Město Chrudim</v>
      </c>
      <c r="G51" s="46"/>
      <c r="H51" s="46"/>
      <c r="I51" s="141" t="s">
        <v>35</v>
      </c>
      <c r="J51" s="43" t="str">
        <f>E21</f>
        <v>DI PROJEKT s.r.o.</v>
      </c>
      <c r="K51" s="50"/>
    </row>
    <row r="52" spans="2:11" s="1" customFormat="1" ht="14.4" customHeight="1">
      <c r="B52" s="45"/>
      <c r="C52" s="39" t="s">
        <v>33</v>
      </c>
      <c r="D52" s="46"/>
      <c r="E52" s="46"/>
      <c r="F52" s="34" t="str">
        <f>IF(E18="","",E18)</f>
        <v/>
      </c>
      <c r="G52" s="46"/>
      <c r="H52" s="46"/>
      <c r="I52" s="139"/>
      <c r="J52" s="166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39"/>
      <c r="J53" s="46"/>
      <c r="K53" s="50"/>
    </row>
    <row r="54" spans="2:11" s="1" customFormat="1" ht="29.25" customHeight="1">
      <c r="B54" s="45"/>
      <c r="C54" s="167" t="s">
        <v>96</v>
      </c>
      <c r="D54" s="154"/>
      <c r="E54" s="154"/>
      <c r="F54" s="154"/>
      <c r="G54" s="154"/>
      <c r="H54" s="154"/>
      <c r="I54" s="168"/>
      <c r="J54" s="169" t="s">
        <v>97</v>
      </c>
      <c r="K54" s="170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39"/>
      <c r="J55" s="46"/>
      <c r="K55" s="50"/>
    </row>
    <row r="56" spans="2:47" s="1" customFormat="1" ht="29.25" customHeight="1">
      <c r="B56" s="45"/>
      <c r="C56" s="171" t="s">
        <v>98</v>
      </c>
      <c r="D56" s="46"/>
      <c r="E56" s="46"/>
      <c r="F56" s="46"/>
      <c r="G56" s="46"/>
      <c r="H56" s="46"/>
      <c r="I56" s="139"/>
      <c r="J56" s="150">
        <f>J85</f>
        <v>0</v>
      </c>
      <c r="K56" s="50"/>
      <c r="AU56" s="23" t="s">
        <v>99</v>
      </c>
    </row>
    <row r="57" spans="2:11" s="7" customFormat="1" ht="24.95" customHeight="1">
      <c r="B57" s="172"/>
      <c r="C57" s="173"/>
      <c r="D57" s="174" t="s">
        <v>100</v>
      </c>
      <c r="E57" s="175"/>
      <c r="F57" s="175"/>
      <c r="G57" s="175"/>
      <c r="H57" s="175"/>
      <c r="I57" s="176"/>
      <c r="J57" s="177">
        <f>J86</f>
        <v>0</v>
      </c>
      <c r="K57" s="178"/>
    </row>
    <row r="58" spans="2:11" s="8" customFormat="1" ht="19.9" customHeight="1">
      <c r="B58" s="179"/>
      <c r="C58" s="180"/>
      <c r="D58" s="181" t="s">
        <v>101</v>
      </c>
      <c r="E58" s="182"/>
      <c r="F58" s="182"/>
      <c r="G58" s="182"/>
      <c r="H58" s="182"/>
      <c r="I58" s="183"/>
      <c r="J58" s="184">
        <f>J87</f>
        <v>0</v>
      </c>
      <c r="K58" s="185"/>
    </row>
    <row r="59" spans="2:11" s="8" customFormat="1" ht="19.9" customHeight="1">
      <c r="B59" s="179"/>
      <c r="C59" s="180"/>
      <c r="D59" s="181" t="s">
        <v>102</v>
      </c>
      <c r="E59" s="182"/>
      <c r="F59" s="182"/>
      <c r="G59" s="182"/>
      <c r="H59" s="182"/>
      <c r="I59" s="183"/>
      <c r="J59" s="184">
        <f>J156</f>
        <v>0</v>
      </c>
      <c r="K59" s="185"/>
    </row>
    <row r="60" spans="2:11" s="8" customFormat="1" ht="19.9" customHeight="1">
      <c r="B60" s="179"/>
      <c r="C60" s="180"/>
      <c r="D60" s="181" t="s">
        <v>103</v>
      </c>
      <c r="E60" s="182"/>
      <c r="F60" s="182"/>
      <c r="G60" s="182"/>
      <c r="H60" s="182"/>
      <c r="I60" s="183"/>
      <c r="J60" s="184">
        <f>J169</f>
        <v>0</v>
      </c>
      <c r="K60" s="185"/>
    </row>
    <row r="61" spans="2:11" s="8" customFormat="1" ht="19.9" customHeight="1">
      <c r="B61" s="179"/>
      <c r="C61" s="180"/>
      <c r="D61" s="181" t="s">
        <v>104</v>
      </c>
      <c r="E61" s="182"/>
      <c r="F61" s="182"/>
      <c r="G61" s="182"/>
      <c r="H61" s="182"/>
      <c r="I61" s="183"/>
      <c r="J61" s="184">
        <f>J173</f>
        <v>0</v>
      </c>
      <c r="K61" s="185"/>
    </row>
    <row r="62" spans="2:11" s="8" customFormat="1" ht="19.9" customHeight="1">
      <c r="B62" s="179"/>
      <c r="C62" s="180"/>
      <c r="D62" s="181" t="s">
        <v>105</v>
      </c>
      <c r="E62" s="182"/>
      <c r="F62" s="182"/>
      <c r="G62" s="182"/>
      <c r="H62" s="182"/>
      <c r="I62" s="183"/>
      <c r="J62" s="184">
        <f>J178</f>
        <v>0</v>
      </c>
      <c r="K62" s="185"/>
    </row>
    <row r="63" spans="2:11" s="8" customFormat="1" ht="14.85" customHeight="1">
      <c r="B63" s="179"/>
      <c r="C63" s="180"/>
      <c r="D63" s="181" t="s">
        <v>106</v>
      </c>
      <c r="E63" s="182"/>
      <c r="F63" s="182"/>
      <c r="G63" s="182"/>
      <c r="H63" s="182"/>
      <c r="I63" s="183"/>
      <c r="J63" s="184">
        <f>J192</f>
        <v>0</v>
      </c>
      <c r="K63" s="185"/>
    </row>
    <row r="64" spans="2:11" s="8" customFormat="1" ht="19.9" customHeight="1">
      <c r="B64" s="179"/>
      <c r="C64" s="180"/>
      <c r="D64" s="181" t="s">
        <v>107</v>
      </c>
      <c r="E64" s="182"/>
      <c r="F64" s="182"/>
      <c r="G64" s="182"/>
      <c r="H64" s="182"/>
      <c r="I64" s="183"/>
      <c r="J64" s="184">
        <f>J202</f>
        <v>0</v>
      </c>
      <c r="K64" s="185"/>
    </row>
    <row r="65" spans="2:11" s="7" customFormat="1" ht="24.95" customHeight="1">
      <c r="B65" s="172"/>
      <c r="C65" s="173"/>
      <c r="D65" s="174" t="s">
        <v>108</v>
      </c>
      <c r="E65" s="175"/>
      <c r="F65" s="175"/>
      <c r="G65" s="175"/>
      <c r="H65" s="175"/>
      <c r="I65" s="176"/>
      <c r="J65" s="177">
        <f>J206</f>
        <v>0</v>
      </c>
      <c r="K65" s="178"/>
    </row>
    <row r="66" spans="2:11" s="1" customFormat="1" ht="21.8" customHeight="1">
      <c r="B66" s="45"/>
      <c r="C66" s="46"/>
      <c r="D66" s="46"/>
      <c r="E66" s="46"/>
      <c r="F66" s="46"/>
      <c r="G66" s="46"/>
      <c r="H66" s="46"/>
      <c r="I66" s="139"/>
      <c r="J66" s="46"/>
      <c r="K66" s="50"/>
    </row>
    <row r="67" spans="2:11" s="1" customFormat="1" ht="6.95" customHeight="1">
      <c r="B67" s="66"/>
      <c r="C67" s="67"/>
      <c r="D67" s="67"/>
      <c r="E67" s="67"/>
      <c r="F67" s="67"/>
      <c r="G67" s="67"/>
      <c r="H67" s="67"/>
      <c r="I67" s="161"/>
      <c r="J67" s="67"/>
      <c r="K67" s="68"/>
    </row>
    <row r="71" spans="2:12" s="1" customFormat="1" ht="6.95" customHeight="1">
      <c r="B71" s="69"/>
      <c r="C71" s="70"/>
      <c r="D71" s="70"/>
      <c r="E71" s="70"/>
      <c r="F71" s="70"/>
      <c r="G71" s="70"/>
      <c r="H71" s="70"/>
      <c r="I71" s="164"/>
      <c r="J71" s="70"/>
      <c r="K71" s="70"/>
      <c r="L71" s="71"/>
    </row>
    <row r="72" spans="2:12" s="1" customFormat="1" ht="36.95" customHeight="1">
      <c r="B72" s="45"/>
      <c r="C72" s="72" t="s">
        <v>109</v>
      </c>
      <c r="D72" s="73"/>
      <c r="E72" s="73"/>
      <c r="F72" s="73"/>
      <c r="G72" s="73"/>
      <c r="H72" s="73"/>
      <c r="I72" s="186"/>
      <c r="J72" s="73"/>
      <c r="K72" s="73"/>
      <c r="L72" s="71"/>
    </row>
    <row r="73" spans="2:12" s="1" customFormat="1" ht="6.95" customHeight="1">
      <c r="B73" s="45"/>
      <c r="C73" s="73"/>
      <c r="D73" s="73"/>
      <c r="E73" s="73"/>
      <c r="F73" s="73"/>
      <c r="G73" s="73"/>
      <c r="H73" s="73"/>
      <c r="I73" s="186"/>
      <c r="J73" s="73"/>
      <c r="K73" s="73"/>
      <c r="L73" s="71"/>
    </row>
    <row r="74" spans="2:12" s="1" customFormat="1" ht="14.4" customHeight="1">
      <c r="B74" s="45"/>
      <c r="C74" s="75" t="s">
        <v>18</v>
      </c>
      <c r="D74" s="73"/>
      <c r="E74" s="73"/>
      <c r="F74" s="73"/>
      <c r="G74" s="73"/>
      <c r="H74" s="73"/>
      <c r="I74" s="186"/>
      <c r="J74" s="73"/>
      <c r="K74" s="73"/>
      <c r="L74" s="71"/>
    </row>
    <row r="75" spans="2:12" s="1" customFormat="1" ht="16.5" customHeight="1">
      <c r="B75" s="45"/>
      <c r="C75" s="73"/>
      <c r="D75" s="73"/>
      <c r="E75" s="187" t="str">
        <f>E7</f>
        <v>Rekonstrukce komunikace Na Kopci – I. Etapa (teréní úpravy), Chrudim</v>
      </c>
      <c r="F75" s="75"/>
      <c r="G75" s="75"/>
      <c r="H75" s="75"/>
      <c r="I75" s="186"/>
      <c r="J75" s="73"/>
      <c r="K75" s="73"/>
      <c r="L75" s="71"/>
    </row>
    <row r="76" spans="2:12" s="1" customFormat="1" ht="14.4" customHeight="1">
      <c r="B76" s="45"/>
      <c r="C76" s="75" t="s">
        <v>93</v>
      </c>
      <c r="D76" s="73"/>
      <c r="E76" s="73"/>
      <c r="F76" s="73"/>
      <c r="G76" s="73"/>
      <c r="H76" s="73"/>
      <c r="I76" s="186"/>
      <c r="J76" s="73"/>
      <c r="K76" s="73"/>
      <c r="L76" s="71"/>
    </row>
    <row r="77" spans="2:12" s="1" customFormat="1" ht="17.25" customHeight="1">
      <c r="B77" s="45"/>
      <c r="C77" s="73"/>
      <c r="D77" s="73"/>
      <c r="E77" s="81" t="str">
        <f>E9</f>
        <v>017/2018_1 - SO 101 Terénní úpravy</v>
      </c>
      <c r="F77" s="73"/>
      <c r="G77" s="73"/>
      <c r="H77" s="73"/>
      <c r="I77" s="186"/>
      <c r="J77" s="73"/>
      <c r="K77" s="73"/>
      <c r="L77" s="71"/>
    </row>
    <row r="78" spans="2:12" s="1" customFormat="1" ht="6.95" customHeight="1">
      <c r="B78" s="45"/>
      <c r="C78" s="73"/>
      <c r="D78" s="73"/>
      <c r="E78" s="73"/>
      <c r="F78" s="73"/>
      <c r="G78" s="73"/>
      <c r="H78" s="73"/>
      <c r="I78" s="186"/>
      <c r="J78" s="73"/>
      <c r="K78" s="73"/>
      <c r="L78" s="71"/>
    </row>
    <row r="79" spans="2:12" s="1" customFormat="1" ht="18" customHeight="1">
      <c r="B79" s="45"/>
      <c r="C79" s="75" t="s">
        <v>23</v>
      </c>
      <c r="D79" s="73"/>
      <c r="E79" s="73"/>
      <c r="F79" s="188" t="str">
        <f>F12</f>
        <v xml:space="preserve">Na Kopci </v>
      </c>
      <c r="G79" s="73"/>
      <c r="H79" s="73"/>
      <c r="I79" s="189" t="s">
        <v>25</v>
      </c>
      <c r="J79" s="84" t="str">
        <f>IF(J12="","",J12)</f>
        <v>17. 12. 2018</v>
      </c>
      <c r="K79" s="73"/>
      <c r="L79" s="71"/>
    </row>
    <row r="80" spans="2:12" s="1" customFormat="1" ht="6.95" customHeight="1">
      <c r="B80" s="45"/>
      <c r="C80" s="73"/>
      <c r="D80" s="73"/>
      <c r="E80" s="73"/>
      <c r="F80" s="73"/>
      <c r="G80" s="73"/>
      <c r="H80" s="73"/>
      <c r="I80" s="186"/>
      <c r="J80" s="73"/>
      <c r="K80" s="73"/>
      <c r="L80" s="71"/>
    </row>
    <row r="81" spans="2:12" s="1" customFormat="1" ht="13.5">
      <c r="B81" s="45"/>
      <c r="C81" s="75" t="s">
        <v>27</v>
      </c>
      <c r="D81" s="73"/>
      <c r="E81" s="73"/>
      <c r="F81" s="188" t="str">
        <f>E15</f>
        <v>Město Chrudim</v>
      </c>
      <c r="G81" s="73"/>
      <c r="H81" s="73"/>
      <c r="I81" s="189" t="s">
        <v>35</v>
      </c>
      <c r="J81" s="188" t="str">
        <f>E21</f>
        <v>DI PROJEKT s.r.o.</v>
      </c>
      <c r="K81" s="73"/>
      <c r="L81" s="71"/>
    </row>
    <row r="82" spans="2:12" s="1" customFormat="1" ht="14.4" customHeight="1">
      <c r="B82" s="45"/>
      <c r="C82" s="75" t="s">
        <v>33</v>
      </c>
      <c r="D82" s="73"/>
      <c r="E82" s="73"/>
      <c r="F82" s="188" t="str">
        <f>IF(E18="","",E18)</f>
        <v/>
      </c>
      <c r="G82" s="73"/>
      <c r="H82" s="73"/>
      <c r="I82" s="186"/>
      <c r="J82" s="73"/>
      <c r="K82" s="73"/>
      <c r="L82" s="71"/>
    </row>
    <row r="83" spans="2:12" s="1" customFormat="1" ht="10.3" customHeight="1">
      <c r="B83" s="45"/>
      <c r="C83" s="73"/>
      <c r="D83" s="73"/>
      <c r="E83" s="73"/>
      <c r="F83" s="73"/>
      <c r="G83" s="73"/>
      <c r="H83" s="73"/>
      <c r="I83" s="186"/>
      <c r="J83" s="73"/>
      <c r="K83" s="73"/>
      <c r="L83" s="71"/>
    </row>
    <row r="84" spans="2:20" s="9" customFormat="1" ht="29.25" customHeight="1">
      <c r="B84" s="190"/>
      <c r="C84" s="191" t="s">
        <v>110</v>
      </c>
      <c r="D84" s="192" t="s">
        <v>61</v>
      </c>
      <c r="E84" s="192" t="s">
        <v>57</v>
      </c>
      <c r="F84" s="192" t="s">
        <v>111</v>
      </c>
      <c r="G84" s="192" t="s">
        <v>112</v>
      </c>
      <c r="H84" s="192" t="s">
        <v>113</v>
      </c>
      <c r="I84" s="193" t="s">
        <v>114</v>
      </c>
      <c r="J84" s="192" t="s">
        <v>97</v>
      </c>
      <c r="K84" s="194" t="s">
        <v>115</v>
      </c>
      <c r="L84" s="195"/>
      <c r="M84" s="101" t="s">
        <v>116</v>
      </c>
      <c r="N84" s="102" t="s">
        <v>46</v>
      </c>
      <c r="O84" s="102" t="s">
        <v>117</v>
      </c>
      <c r="P84" s="102" t="s">
        <v>118</v>
      </c>
      <c r="Q84" s="102" t="s">
        <v>119</v>
      </c>
      <c r="R84" s="102" t="s">
        <v>120</v>
      </c>
      <c r="S84" s="102" t="s">
        <v>121</v>
      </c>
      <c r="T84" s="103" t="s">
        <v>122</v>
      </c>
    </row>
    <row r="85" spans="2:63" s="1" customFormat="1" ht="29.25" customHeight="1">
      <c r="B85" s="45"/>
      <c r="C85" s="107" t="s">
        <v>98</v>
      </c>
      <c r="D85" s="73"/>
      <c r="E85" s="73"/>
      <c r="F85" s="73"/>
      <c r="G85" s="73"/>
      <c r="H85" s="73"/>
      <c r="I85" s="186"/>
      <c r="J85" s="196">
        <f>BK85</f>
        <v>0</v>
      </c>
      <c r="K85" s="73"/>
      <c r="L85" s="71"/>
      <c r="M85" s="104"/>
      <c r="N85" s="105"/>
      <c r="O85" s="105"/>
      <c r="P85" s="197">
        <f>P86+P206</f>
        <v>0</v>
      </c>
      <c r="Q85" s="105"/>
      <c r="R85" s="197">
        <f>R86+R206</f>
        <v>22.749748231999998</v>
      </c>
      <c r="S85" s="105"/>
      <c r="T85" s="198">
        <f>T86+T206</f>
        <v>43.416</v>
      </c>
      <c r="AT85" s="23" t="s">
        <v>75</v>
      </c>
      <c r="AU85" s="23" t="s">
        <v>99</v>
      </c>
      <c r="BK85" s="199">
        <f>BK86+BK206</f>
        <v>0</v>
      </c>
    </row>
    <row r="86" spans="2:63" s="10" customFormat="1" ht="37.4" customHeight="1">
      <c r="B86" s="200"/>
      <c r="C86" s="201"/>
      <c r="D86" s="202" t="s">
        <v>75</v>
      </c>
      <c r="E86" s="203" t="s">
        <v>123</v>
      </c>
      <c r="F86" s="203" t="s">
        <v>124</v>
      </c>
      <c r="G86" s="201"/>
      <c r="H86" s="201"/>
      <c r="I86" s="204"/>
      <c r="J86" s="205">
        <f>BK86</f>
        <v>0</v>
      </c>
      <c r="K86" s="201"/>
      <c r="L86" s="206"/>
      <c r="M86" s="207"/>
      <c r="N86" s="208"/>
      <c r="O86" s="208"/>
      <c r="P86" s="209">
        <f>P87+P156+P169+P173+P178+P202</f>
        <v>0</v>
      </c>
      <c r="Q86" s="208"/>
      <c r="R86" s="209">
        <f>R87+R156+R169+R173+R178+R202</f>
        <v>22.749748231999998</v>
      </c>
      <c r="S86" s="208"/>
      <c r="T86" s="210">
        <f>T87+T156+T169+T173+T178+T202</f>
        <v>43.416</v>
      </c>
      <c r="AR86" s="211" t="s">
        <v>84</v>
      </c>
      <c r="AT86" s="212" t="s">
        <v>75</v>
      </c>
      <c r="AU86" s="212" t="s">
        <v>76</v>
      </c>
      <c r="AY86" s="211" t="s">
        <v>125</v>
      </c>
      <c r="BK86" s="213">
        <f>BK87+BK156+BK169+BK173+BK178+BK202</f>
        <v>0</v>
      </c>
    </row>
    <row r="87" spans="2:63" s="10" customFormat="1" ht="19.9" customHeight="1">
      <c r="B87" s="200"/>
      <c r="C87" s="201"/>
      <c r="D87" s="202" t="s">
        <v>75</v>
      </c>
      <c r="E87" s="214" t="s">
        <v>84</v>
      </c>
      <c r="F87" s="214" t="s">
        <v>126</v>
      </c>
      <c r="G87" s="201"/>
      <c r="H87" s="201"/>
      <c r="I87" s="204"/>
      <c r="J87" s="215">
        <f>BK87</f>
        <v>0</v>
      </c>
      <c r="K87" s="201"/>
      <c r="L87" s="206"/>
      <c r="M87" s="207"/>
      <c r="N87" s="208"/>
      <c r="O87" s="208"/>
      <c r="P87" s="209">
        <f>SUM(P88:P155)</f>
        <v>0</v>
      </c>
      <c r="Q87" s="208"/>
      <c r="R87" s="209">
        <f>SUM(R88:R155)</f>
        <v>12.779214999999999</v>
      </c>
      <c r="S87" s="208"/>
      <c r="T87" s="210">
        <f>SUM(T88:T155)</f>
        <v>15.319999999999999</v>
      </c>
      <c r="AR87" s="211" t="s">
        <v>84</v>
      </c>
      <c r="AT87" s="212" t="s">
        <v>75</v>
      </c>
      <c r="AU87" s="212" t="s">
        <v>84</v>
      </c>
      <c r="AY87" s="211" t="s">
        <v>125</v>
      </c>
      <c r="BK87" s="213">
        <f>SUM(BK88:BK155)</f>
        <v>0</v>
      </c>
    </row>
    <row r="88" spans="2:65" s="1" customFormat="1" ht="25.5" customHeight="1">
      <c r="B88" s="45"/>
      <c r="C88" s="216" t="s">
        <v>84</v>
      </c>
      <c r="D88" s="216" t="s">
        <v>127</v>
      </c>
      <c r="E88" s="217" t="s">
        <v>128</v>
      </c>
      <c r="F88" s="218" t="s">
        <v>129</v>
      </c>
      <c r="G88" s="219" t="s">
        <v>130</v>
      </c>
      <c r="H88" s="220">
        <v>7</v>
      </c>
      <c r="I88" s="221"/>
      <c r="J88" s="222">
        <f>ROUND(I88*H88,2)</f>
        <v>0</v>
      </c>
      <c r="K88" s="218" t="s">
        <v>131</v>
      </c>
      <c r="L88" s="71"/>
      <c r="M88" s="223" t="s">
        <v>21</v>
      </c>
      <c r="N88" s="224" t="s">
        <v>47</v>
      </c>
      <c r="O88" s="46"/>
      <c r="P88" s="225">
        <f>O88*H88</f>
        <v>0</v>
      </c>
      <c r="Q88" s="225">
        <v>0</v>
      </c>
      <c r="R88" s="225">
        <f>Q88*H88</f>
        <v>0</v>
      </c>
      <c r="S88" s="225">
        <v>0</v>
      </c>
      <c r="T88" s="226">
        <f>S88*H88</f>
        <v>0</v>
      </c>
      <c r="AR88" s="23" t="s">
        <v>132</v>
      </c>
      <c r="AT88" s="23" t="s">
        <v>127</v>
      </c>
      <c r="AU88" s="23" t="s">
        <v>86</v>
      </c>
      <c r="AY88" s="23" t="s">
        <v>125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23" t="s">
        <v>84</v>
      </c>
      <c r="BK88" s="227">
        <f>ROUND(I88*H88,2)</f>
        <v>0</v>
      </c>
      <c r="BL88" s="23" t="s">
        <v>132</v>
      </c>
      <c r="BM88" s="23" t="s">
        <v>133</v>
      </c>
    </row>
    <row r="89" spans="2:47" s="1" customFormat="1" ht="13.5">
      <c r="B89" s="45"/>
      <c r="C89" s="73"/>
      <c r="D89" s="228" t="s">
        <v>134</v>
      </c>
      <c r="E89" s="73"/>
      <c r="F89" s="229" t="s">
        <v>135</v>
      </c>
      <c r="G89" s="73"/>
      <c r="H89" s="73"/>
      <c r="I89" s="186"/>
      <c r="J89" s="73"/>
      <c r="K89" s="73"/>
      <c r="L89" s="71"/>
      <c r="M89" s="230"/>
      <c r="N89" s="46"/>
      <c r="O89" s="46"/>
      <c r="P89" s="46"/>
      <c r="Q89" s="46"/>
      <c r="R89" s="46"/>
      <c r="S89" s="46"/>
      <c r="T89" s="94"/>
      <c r="AT89" s="23" t="s">
        <v>134</v>
      </c>
      <c r="AU89" s="23" t="s">
        <v>86</v>
      </c>
    </row>
    <row r="90" spans="2:51" s="11" customFormat="1" ht="13.5">
      <c r="B90" s="231"/>
      <c r="C90" s="232"/>
      <c r="D90" s="228" t="s">
        <v>136</v>
      </c>
      <c r="E90" s="233" t="s">
        <v>21</v>
      </c>
      <c r="F90" s="234" t="s">
        <v>137</v>
      </c>
      <c r="G90" s="232"/>
      <c r="H90" s="233" t="s">
        <v>21</v>
      </c>
      <c r="I90" s="235"/>
      <c r="J90" s="232"/>
      <c r="K90" s="232"/>
      <c r="L90" s="236"/>
      <c r="M90" s="237"/>
      <c r="N90" s="238"/>
      <c r="O90" s="238"/>
      <c r="P90" s="238"/>
      <c r="Q90" s="238"/>
      <c r="R90" s="238"/>
      <c r="S90" s="238"/>
      <c r="T90" s="239"/>
      <c r="AT90" s="240" t="s">
        <v>136</v>
      </c>
      <c r="AU90" s="240" t="s">
        <v>86</v>
      </c>
      <c r="AV90" s="11" t="s">
        <v>84</v>
      </c>
      <c r="AW90" s="11" t="s">
        <v>39</v>
      </c>
      <c r="AX90" s="11" t="s">
        <v>76</v>
      </c>
      <c r="AY90" s="240" t="s">
        <v>125</v>
      </c>
    </row>
    <row r="91" spans="2:51" s="12" customFormat="1" ht="13.5">
      <c r="B91" s="241"/>
      <c r="C91" s="242"/>
      <c r="D91" s="228" t="s">
        <v>136</v>
      </c>
      <c r="E91" s="243" t="s">
        <v>21</v>
      </c>
      <c r="F91" s="244" t="s">
        <v>138</v>
      </c>
      <c r="G91" s="242"/>
      <c r="H91" s="245">
        <v>7</v>
      </c>
      <c r="I91" s="246"/>
      <c r="J91" s="242"/>
      <c r="K91" s="242"/>
      <c r="L91" s="247"/>
      <c r="M91" s="248"/>
      <c r="N91" s="249"/>
      <c r="O91" s="249"/>
      <c r="P91" s="249"/>
      <c r="Q91" s="249"/>
      <c r="R91" s="249"/>
      <c r="S91" s="249"/>
      <c r="T91" s="250"/>
      <c r="AT91" s="251" t="s">
        <v>136</v>
      </c>
      <c r="AU91" s="251" t="s">
        <v>86</v>
      </c>
      <c r="AV91" s="12" t="s">
        <v>86</v>
      </c>
      <c r="AW91" s="12" t="s">
        <v>39</v>
      </c>
      <c r="AX91" s="12" t="s">
        <v>84</v>
      </c>
      <c r="AY91" s="251" t="s">
        <v>125</v>
      </c>
    </row>
    <row r="92" spans="2:65" s="1" customFormat="1" ht="25.5" customHeight="1">
      <c r="B92" s="45"/>
      <c r="C92" s="216" t="s">
        <v>86</v>
      </c>
      <c r="D92" s="216" t="s">
        <v>127</v>
      </c>
      <c r="E92" s="217" t="s">
        <v>139</v>
      </c>
      <c r="F92" s="218" t="s">
        <v>140</v>
      </c>
      <c r="G92" s="219" t="s">
        <v>141</v>
      </c>
      <c r="H92" s="220">
        <v>9</v>
      </c>
      <c r="I92" s="221"/>
      <c r="J92" s="222">
        <f>ROUND(I92*H92,2)</f>
        <v>0</v>
      </c>
      <c r="K92" s="218" t="s">
        <v>131</v>
      </c>
      <c r="L92" s="71"/>
      <c r="M92" s="223" t="s">
        <v>21</v>
      </c>
      <c r="N92" s="224" t="s">
        <v>47</v>
      </c>
      <c r="O92" s="46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AR92" s="23" t="s">
        <v>132</v>
      </c>
      <c r="AT92" s="23" t="s">
        <v>127</v>
      </c>
      <c r="AU92" s="23" t="s">
        <v>86</v>
      </c>
      <c r="AY92" s="23" t="s">
        <v>125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23" t="s">
        <v>84</v>
      </c>
      <c r="BK92" s="227">
        <f>ROUND(I92*H92,2)</f>
        <v>0</v>
      </c>
      <c r="BL92" s="23" t="s">
        <v>132</v>
      </c>
      <c r="BM92" s="23" t="s">
        <v>142</v>
      </c>
    </row>
    <row r="93" spans="2:47" s="1" customFormat="1" ht="13.5">
      <c r="B93" s="45"/>
      <c r="C93" s="73"/>
      <c r="D93" s="228" t="s">
        <v>134</v>
      </c>
      <c r="E93" s="73"/>
      <c r="F93" s="229" t="s">
        <v>143</v>
      </c>
      <c r="G93" s="73"/>
      <c r="H93" s="73"/>
      <c r="I93" s="186"/>
      <c r="J93" s="73"/>
      <c r="K93" s="73"/>
      <c r="L93" s="71"/>
      <c r="M93" s="230"/>
      <c r="N93" s="46"/>
      <c r="O93" s="46"/>
      <c r="P93" s="46"/>
      <c r="Q93" s="46"/>
      <c r="R93" s="46"/>
      <c r="S93" s="46"/>
      <c r="T93" s="94"/>
      <c r="AT93" s="23" t="s">
        <v>134</v>
      </c>
      <c r="AU93" s="23" t="s">
        <v>86</v>
      </c>
    </row>
    <row r="94" spans="2:51" s="11" customFormat="1" ht="13.5">
      <c r="B94" s="231"/>
      <c r="C94" s="232"/>
      <c r="D94" s="228" t="s">
        <v>136</v>
      </c>
      <c r="E94" s="233" t="s">
        <v>21</v>
      </c>
      <c r="F94" s="234" t="s">
        <v>137</v>
      </c>
      <c r="G94" s="232"/>
      <c r="H94" s="233" t="s">
        <v>21</v>
      </c>
      <c r="I94" s="235"/>
      <c r="J94" s="232"/>
      <c r="K94" s="232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136</v>
      </c>
      <c r="AU94" s="240" t="s">
        <v>86</v>
      </c>
      <c r="AV94" s="11" t="s">
        <v>84</v>
      </c>
      <c r="AW94" s="11" t="s">
        <v>39</v>
      </c>
      <c r="AX94" s="11" t="s">
        <v>76</v>
      </c>
      <c r="AY94" s="240" t="s">
        <v>125</v>
      </c>
    </row>
    <row r="95" spans="2:51" s="12" customFormat="1" ht="13.5">
      <c r="B95" s="241"/>
      <c r="C95" s="242"/>
      <c r="D95" s="228" t="s">
        <v>136</v>
      </c>
      <c r="E95" s="243" t="s">
        <v>21</v>
      </c>
      <c r="F95" s="244" t="s">
        <v>144</v>
      </c>
      <c r="G95" s="242"/>
      <c r="H95" s="245">
        <v>9</v>
      </c>
      <c r="I95" s="246"/>
      <c r="J95" s="242"/>
      <c r="K95" s="242"/>
      <c r="L95" s="247"/>
      <c r="M95" s="248"/>
      <c r="N95" s="249"/>
      <c r="O95" s="249"/>
      <c r="P95" s="249"/>
      <c r="Q95" s="249"/>
      <c r="R95" s="249"/>
      <c r="S95" s="249"/>
      <c r="T95" s="250"/>
      <c r="AT95" s="251" t="s">
        <v>136</v>
      </c>
      <c r="AU95" s="251" t="s">
        <v>86</v>
      </c>
      <c r="AV95" s="12" t="s">
        <v>86</v>
      </c>
      <c r="AW95" s="12" t="s">
        <v>39</v>
      </c>
      <c r="AX95" s="12" t="s">
        <v>84</v>
      </c>
      <c r="AY95" s="251" t="s">
        <v>125</v>
      </c>
    </row>
    <row r="96" spans="2:65" s="1" customFormat="1" ht="25.5" customHeight="1">
      <c r="B96" s="45"/>
      <c r="C96" s="216" t="s">
        <v>145</v>
      </c>
      <c r="D96" s="216" t="s">
        <v>127</v>
      </c>
      <c r="E96" s="217" t="s">
        <v>146</v>
      </c>
      <c r="F96" s="218" t="s">
        <v>147</v>
      </c>
      <c r="G96" s="219" t="s">
        <v>141</v>
      </c>
      <c r="H96" s="220">
        <v>9</v>
      </c>
      <c r="I96" s="221"/>
      <c r="J96" s="222">
        <f>ROUND(I96*H96,2)</f>
        <v>0</v>
      </c>
      <c r="K96" s="218" t="s">
        <v>131</v>
      </c>
      <c r="L96" s="71"/>
      <c r="M96" s="223" t="s">
        <v>21</v>
      </c>
      <c r="N96" s="224" t="s">
        <v>47</v>
      </c>
      <c r="O96" s="4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AR96" s="23" t="s">
        <v>132</v>
      </c>
      <c r="AT96" s="23" t="s">
        <v>127</v>
      </c>
      <c r="AU96" s="23" t="s">
        <v>86</v>
      </c>
      <c r="AY96" s="23" t="s">
        <v>125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23" t="s">
        <v>84</v>
      </c>
      <c r="BK96" s="227">
        <f>ROUND(I96*H96,2)</f>
        <v>0</v>
      </c>
      <c r="BL96" s="23" t="s">
        <v>132</v>
      </c>
      <c r="BM96" s="23" t="s">
        <v>148</v>
      </c>
    </row>
    <row r="97" spans="2:47" s="1" customFormat="1" ht="13.5">
      <c r="B97" s="45"/>
      <c r="C97" s="73"/>
      <c r="D97" s="228" t="s">
        <v>134</v>
      </c>
      <c r="E97" s="73"/>
      <c r="F97" s="229" t="s">
        <v>149</v>
      </c>
      <c r="G97" s="73"/>
      <c r="H97" s="73"/>
      <c r="I97" s="186"/>
      <c r="J97" s="73"/>
      <c r="K97" s="73"/>
      <c r="L97" s="71"/>
      <c r="M97" s="230"/>
      <c r="N97" s="46"/>
      <c r="O97" s="46"/>
      <c r="P97" s="46"/>
      <c r="Q97" s="46"/>
      <c r="R97" s="46"/>
      <c r="S97" s="46"/>
      <c r="T97" s="94"/>
      <c r="AT97" s="23" t="s">
        <v>134</v>
      </c>
      <c r="AU97" s="23" t="s">
        <v>86</v>
      </c>
    </row>
    <row r="98" spans="2:65" s="1" customFormat="1" ht="63.75" customHeight="1">
      <c r="B98" s="45"/>
      <c r="C98" s="216" t="s">
        <v>132</v>
      </c>
      <c r="D98" s="216" t="s">
        <v>127</v>
      </c>
      <c r="E98" s="217" t="s">
        <v>150</v>
      </c>
      <c r="F98" s="218" t="s">
        <v>151</v>
      </c>
      <c r="G98" s="219" t="s">
        <v>130</v>
      </c>
      <c r="H98" s="220">
        <v>36</v>
      </c>
      <c r="I98" s="221"/>
      <c r="J98" s="222">
        <f>ROUND(I98*H98,2)</f>
        <v>0</v>
      </c>
      <c r="K98" s="218" t="s">
        <v>131</v>
      </c>
      <c r="L98" s="71"/>
      <c r="M98" s="223" t="s">
        <v>21</v>
      </c>
      <c r="N98" s="224" t="s">
        <v>47</v>
      </c>
      <c r="O98" s="46"/>
      <c r="P98" s="225">
        <f>O98*H98</f>
        <v>0</v>
      </c>
      <c r="Q98" s="225">
        <v>0</v>
      </c>
      <c r="R98" s="225">
        <f>Q98*H98</f>
        <v>0</v>
      </c>
      <c r="S98" s="225">
        <v>0.408</v>
      </c>
      <c r="T98" s="226">
        <f>S98*H98</f>
        <v>14.687999999999999</v>
      </c>
      <c r="AR98" s="23" t="s">
        <v>132</v>
      </c>
      <c r="AT98" s="23" t="s">
        <v>127</v>
      </c>
      <c r="AU98" s="23" t="s">
        <v>86</v>
      </c>
      <c r="AY98" s="23" t="s">
        <v>125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3" t="s">
        <v>84</v>
      </c>
      <c r="BK98" s="227">
        <f>ROUND(I98*H98,2)</f>
        <v>0</v>
      </c>
      <c r="BL98" s="23" t="s">
        <v>132</v>
      </c>
      <c r="BM98" s="23" t="s">
        <v>152</v>
      </c>
    </row>
    <row r="99" spans="2:47" s="1" customFormat="1" ht="13.5">
      <c r="B99" s="45"/>
      <c r="C99" s="73"/>
      <c r="D99" s="228" t="s">
        <v>134</v>
      </c>
      <c r="E99" s="73"/>
      <c r="F99" s="229" t="s">
        <v>153</v>
      </c>
      <c r="G99" s="73"/>
      <c r="H99" s="73"/>
      <c r="I99" s="186"/>
      <c r="J99" s="73"/>
      <c r="K99" s="73"/>
      <c r="L99" s="71"/>
      <c r="M99" s="230"/>
      <c r="N99" s="46"/>
      <c r="O99" s="46"/>
      <c r="P99" s="46"/>
      <c r="Q99" s="46"/>
      <c r="R99" s="46"/>
      <c r="S99" s="46"/>
      <c r="T99" s="94"/>
      <c r="AT99" s="23" t="s">
        <v>134</v>
      </c>
      <c r="AU99" s="23" t="s">
        <v>86</v>
      </c>
    </row>
    <row r="100" spans="2:51" s="11" customFormat="1" ht="13.5">
      <c r="B100" s="231"/>
      <c r="C100" s="232"/>
      <c r="D100" s="228" t="s">
        <v>136</v>
      </c>
      <c r="E100" s="233" t="s">
        <v>21</v>
      </c>
      <c r="F100" s="234" t="s">
        <v>137</v>
      </c>
      <c r="G100" s="232"/>
      <c r="H100" s="233" t="s">
        <v>21</v>
      </c>
      <c r="I100" s="235"/>
      <c r="J100" s="232"/>
      <c r="K100" s="232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136</v>
      </c>
      <c r="AU100" s="240" t="s">
        <v>86</v>
      </c>
      <c r="AV100" s="11" t="s">
        <v>84</v>
      </c>
      <c r="AW100" s="11" t="s">
        <v>39</v>
      </c>
      <c r="AX100" s="11" t="s">
        <v>76</v>
      </c>
      <c r="AY100" s="240" t="s">
        <v>125</v>
      </c>
    </row>
    <row r="101" spans="2:51" s="12" customFormat="1" ht="13.5">
      <c r="B101" s="241"/>
      <c r="C101" s="242"/>
      <c r="D101" s="228" t="s">
        <v>136</v>
      </c>
      <c r="E101" s="243" t="s">
        <v>21</v>
      </c>
      <c r="F101" s="244" t="s">
        <v>154</v>
      </c>
      <c r="G101" s="242"/>
      <c r="H101" s="245">
        <v>36</v>
      </c>
      <c r="I101" s="246"/>
      <c r="J101" s="242"/>
      <c r="K101" s="242"/>
      <c r="L101" s="247"/>
      <c r="M101" s="248"/>
      <c r="N101" s="249"/>
      <c r="O101" s="249"/>
      <c r="P101" s="249"/>
      <c r="Q101" s="249"/>
      <c r="R101" s="249"/>
      <c r="S101" s="249"/>
      <c r="T101" s="250"/>
      <c r="AT101" s="251" t="s">
        <v>136</v>
      </c>
      <c r="AU101" s="251" t="s">
        <v>86</v>
      </c>
      <c r="AV101" s="12" t="s">
        <v>86</v>
      </c>
      <c r="AW101" s="12" t="s">
        <v>39</v>
      </c>
      <c r="AX101" s="12" t="s">
        <v>84</v>
      </c>
      <c r="AY101" s="251" t="s">
        <v>125</v>
      </c>
    </row>
    <row r="102" spans="2:65" s="1" customFormat="1" ht="51" customHeight="1">
      <c r="B102" s="45"/>
      <c r="C102" s="216" t="s">
        <v>155</v>
      </c>
      <c r="D102" s="216" t="s">
        <v>127</v>
      </c>
      <c r="E102" s="217" t="s">
        <v>156</v>
      </c>
      <c r="F102" s="218" t="s">
        <v>157</v>
      </c>
      <c r="G102" s="219" t="s">
        <v>130</v>
      </c>
      <c r="H102" s="220">
        <v>2</v>
      </c>
      <c r="I102" s="221"/>
      <c r="J102" s="222">
        <f>ROUND(I102*H102,2)</f>
        <v>0</v>
      </c>
      <c r="K102" s="218" t="s">
        <v>131</v>
      </c>
      <c r="L102" s="71"/>
      <c r="M102" s="223" t="s">
        <v>21</v>
      </c>
      <c r="N102" s="224" t="s">
        <v>47</v>
      </c>
      <c r="O102" s="46"/>
      <c r="P102" s="225">
        <f>O102*H102</f>
        <v>0</v>
      </c>
      <c r="Q102" s="225">
        <v>0</v>
      </c>
      <c r="R102" s="225">
        <f>Q102*H102</f>
        <v>0</v>
      </c>
      <c r="S102" s="225">
        <v>0.316</v>
      </c>
      <c r="T102" s="226">
        <f>S102*H102</f>
        <v>0.632</v>
      </c>
      <c r="AR102" s="23" t="s">
        <v>132</v>
      </c>
      <c r="AT102" s="23" t="s">
        <v>127</v>
      </c>
      <c r="AU102" s="23" t="s">
        <v>86</v>
      </c>
      <c r="AY102" s="23" t="s">
        <v>125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23" t="s">
        <v>84</v>
      </c>
      <c r="BK102" s="227">
        <f>ROUND(I102*H102,2)</f>
        <v>0</v>
      </c>
      <c r="BL102" s="23" t="s">
        <v>132</v>
      </c>
      <c r="BM102" s="23" t="s">
        <v>158</v>
      </c>
    </row>
    <row r="103" spans="2:47" s="1" customFormat="1" ht="13.5">
      <c r="B103" s="45"/>
      <c r="C103" s="73"/>
      <c r="D103" s="228" t="s">
        <v>134</v>
      </c>
      <c r="E103" s="73"/>
      <c r="F103" s="229" t="s">
        <v>159</v>
      </c>
      <c r="G103" s="73"/>
      <c r="H103" s="73"/>
      <c r="I103" s="186"/>
      <c r="J103" s="73"/>
      <c r="K103" s="73"/>
      <c r="L103" s="71"/>
      <c r="M103" s="230"/>
      <c r="N103" s="46"/>
      <c r="O103" s="46"/>
      <c r="P103" s="46"/>
      <c r="Q103" s="46"/>
      <c r="R103" s="46"/>
      <c r="S103" s="46"/>
      <c r="T103" s="94"/>
      <c r="AT103" s="23" t="s">
        <v>134</v>
      </c>
      <c r="AU103" s="23" t="s">
        <v>86</v>
      </c>
    </row>
    <row r="104" spans="2:51" s="11" customFormat="1" ht="13.5">
      <c r="B104" s="231"/>
      <c r="C104" s="232"/>
      <c r="D104" s="228" t="s">
        <v>136</v>
      </c>
      <c r="E104" s="233" t="s">
        <v>21</v>
      </c>
      <c r="F104" s="234" t="s">
        <v>137</v>
      </c>
      <c r="G104" s="232"/>
      <c r="H104" s="233" t="s">
        <v>21</v>
      </c>
      <c r="I104" s="235"/>
      <c r="J104" s="232"/>
      <c r="K104" s="232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136</v>
      </c>
      <c r="AU104" s="240" t="s">
        <v>86</v>
      </c>
      <c r="AV104" s="11" t="s">
        <v>84</v>
      </c>
      <c r="AW104" s="11" t="s">
        <v>39</v>
      </c>
      <c r="AX104" s="11" t="s">
        <v>76</v>
      </c>
      <c r="AY104" s="240" t="s">
        <v>125</v>
      </c>
    </row>
    <row r="105" spans="2:51" s="12" customFormat="1" ht="13.5">
      <c r="B105" s="241"/>
      <c r="C105" s="242"/>
      <c r="D105" s="228" t="s">
        <v>136</v>
      </c>
      <c r="E105" s="243" t="s">
        <v>21</v>
      </c>
      <c r="F105" s="244" t="s">
        <v>160</v>
      </c>
      <c r="G105" s="242"/>
      <c r="H105" s="245">
        <v>2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AT105" s="251" t="s">
        <v>136</v>
      </c>
      <c r="AU105" s="251" t="s">
        <v>86</v>
      </c>
      <c r="AV105" s="12" t="s">
        <v>86</v>
      </c>
      <c r="AW105" s="12" t="s">
        <v>39</v>
      </c>
      <c r="AX105" s="12" t="s">
        <v>84</v>
      </c>
      <c r="AY105" s="251" t="s">
        <v>125</v>
      </c>
    </row>
    <row r="106" spans="2:65" s="1" customFormat="1" ht="38.25" customHeight="1">
      <c r="B106" s="45"/>
      <c r="C106" s="216" t="s">
        <v>161</v>
      </c>
      <c r="D106" s="216" t="s">
        <v>127</v>
      </c>
      <c r="E106" s="217" t="s">
        <v>162</v>
      </c>
      <c r="F106" s="218" t="s">
        <v>163</v>
      </c>
      <c r="G106" s="219" t="s">
        <v>164</v>
      </c>
      <c r="H106" s="220">
        <v>1062</v>
      </c>
      <c r="I106" s="221"/>
      <c r="J106" s="222">
        <f>ROUND(I106*H106,2)</f>
        <v>0</v>
      </c>
      <c r="K106" s="218" t="s">
        <v>131</v>
      </c>
      <c r="L106" s="71"/>
      <c r="M106" s="223" t="s">
        <v>21</v>
      </c>
      <c r="N106" s="224" t="s">
        <v>47</v>
      </c>
      <c r="O106" s="4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AR106" s="23" t="s">
        <v>132</v>
      </c>
      <c r="AT106" s="23" t="s">
        <v>127</v>
      </c>
      <c r="AU106" s="23" t="s">
        <v>86</v>
      </c>
      <c r="AY106" s="23" t="s">
        <v>125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23" t="s">
        <v>84</v>
      </c>
      <c r="BK106" s="227">
        <f>ROUND(I106*H106,2)</f>
        <v>0</v>
      </c>
      <c r="BL106" s="23" t="s">
        <v>132</v>
      </c>
      <c r="BM106" s="23" t="s">
        <v>165</v>
      </c>
    </row>
    <row r="107" spans="2:47" s="1" customFormat="1" ht="13.5">
      <c r="B107" s="45"/>
      <c r="C107" s="73"/>
      <c r="D107" s="228" t="s">
        <v>134</v>
      </c>
      <c r="E107" s="73"/>
      <c r="F107" s="229" t="s">
        <v>166</v>
      </c>
      <c r="G107" s="73"/>
      <c r="H107" s="73"/>
      <c r="I107" s="186"/>
      <c r="J107" s="73"/>
      <c r="K107" s="73"/>
      <c r="L107" s="71"/>
      <c r="M107" s="230"/>
      <c r="N107" s="46"/>
      <c r="O107" s="46"/>
      <c r="P107" s="46"/>
      <c r="Q107" s="46"/>
      <c r="R107" s="46"/>
      <c r="S107" s="46"/>
      <c r="T107" s="94"/>
      <c r="AT107" s="23" t="s">
        <v>134</v>
      </c>
      <c r="AU107" s="23" t="s">
        <v>86</v>
      </c>
    </row>
    <row r="108" spans="2:51" s="11" customFormat="1" ht="13.5">
      <c r="B108" s="231"/>
      <c r="C108" s="232"/>
      <c r="D108" s="228" t="s">
        <v>136</v>
      </c>
      <c r="E108" s="233" t="s">
        <v>21</v>
      </c>
      <c r="F108" s="234" t="s">
        <v>167</v>
      </c>
      <c r="G108" s="232"/>
      <c r="H108" s="233" t="s">
        <v>21</v>
      </c>
      <c r="I108" s="235"/>
      <c r="J108" s="232"/>
      <c r="K108" s="232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136</v>
      </c>
      <c r="AU108" s="240" t="s">
        <v>86</v>
      </c>
      <c r="AV108" s="11" t="s">
        <v>84</v>
      </c>
      <c r="AW108" s="11" t="s">
        <v>39</v>
      </c>
      <c r="AX108" s="11" t="s">
        <v>76</v>
      </c>
      <c r="AY108" s="240" t="s">
        <v>125</v>
      </c>
    </row>
    <row r="109" spans="2:51" s="12" customFormat="1" ht="13.5">
      <c r="B109" s="241"/>
      <c r="C109" s="242"/>
      <c r="D109" s="228" t="s">
        <v>136</v>
      </c>
      <c r="E109" s="243" t="s">
        <v>21</v>
      </c>
      <c r="F109" s="244" t="s">
        <v>168</v>
      </c>
      <c r="G109" s="242"/>
      <c r="H109" s="245">
        <v>1035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AT109" s="251" t="s">
        <v>136</v>
      </c>
      <c r="AU109" s="251" t="s">
        <v>86</v>
      </c>
      <c r="AV109" s="12" t="s">
        <v>86</v>
      </c>
      <c r="AW109" s="12" t="s">
        <v>39</v>
      </c>
      <c r="AX109" s="12" t="s">
        <v>76</v>
      </c>
      <c r="AY109" s="251" t="s">
        <v>125</v>
      </c>
    </row>
    <row r="110" spans="2:51" s="12" customFormat="1" ht="13.5">
      <c r="B110" s="241"/>
      <c r="C110" s="242"/>
      <c r="D110" s="228" t="s">
        <v>136</v>
      </c>
      <c r="E110" s="243" t="s">
        <v>21</v>
      </c>
      <c r="F110" s="244" t="s">
        <v>169</v>
      </c>
      <c r="G110" s="242"/>
      <c r="H110" s="245">
        <v>27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AT110" s="251" t="s">
        <v>136</v>
      </c>
      <c r="AU110" s="251" t="s">
        <v>86</v>
      </c>
      <c r="AV110" s="12" t="s">
        <v>86</v>
      </c>
      <c r="AW110" s="12" t="s">
        <v>39</v>
      </c>
      <c r="AX110" s="12" t="s">
        <v>76</v>
      </c>
      <c r="AY110" s="251" t="s">
        <v>125</v>
      </c>
    </row>
    <row r="111" spans="2:51" s="13" customFormat="1" ht="13.5">
      <c r="B111" s="252"/>
      <c r="C111" s="253"/>
      <c r="D111" s="228" t="s">
        <v>136</v>
      </c>
      <c r="E111" s="254" t="s">
        <v>21</v>
      </c>
      <c r="F111" s="255" t="s">
        <v>170</v>
      </c>
      <c r="G111" s="253"/>
      <c r="H111" s="256">
        <v>1062</v>
      </c>
      <c r="I111" s="257"/>
      <c r="J111" s="253"/>
      <c r="K111" s="253"/>
      <c r="L111" s="258"/>
      <c r="M111" s="259"/>
      <c r="N111" s="260"/>
      <c r="O111" s="260"/>
      <c r="P111" s="260"/>
      <c r="Q111" s="260"/>
      <c r="R111" s="260"/>
      <c r="S111" s="260"/>
      <c r="T111" s="261"/>
      <c r="AT111" s="262" t="s">
        <v>136</v>
      </c>
      <c r="AU111" s="262" t="s">
        <v>86</v>
      </c>
      <c r="AV111" s="13" t="s">
        <v>132</v>
      </c>
      <c r="AW111" s="13" t="s">
        <v>39</v>
      </c>
      <c r="AX111" s="13" t="s">
        <v>84</v>
      </c>
      <c r="AY111" s="262" t="s">
        <v>125</v>
      </c>
    </row>
    <row r="112" spans="2:65" s="1" customFormat="1" ht="38.25" customHeight="1">
      <c r="B112" s="45"/>
      <c r="C112" s="216" t="s">
        <v>171</v>
      </c>
      <c r="D112" s="216" t="s">
        <v>127</v>
      </c>
      <c r="E112" s="217" t="s">
        <v>172</v>
      </c>
      <c r="F112" s="218" t="s">
        <v>173</v>
      </c>
      <c r="G112" s="219" t="s">
        <v>164</v>
      </c>
      <c r="H112" s="220">
        <v>1062</v>
      </c>
      <c r="I112" s="221"/>
      <c r="J112" s="222">
        <f>ROUND(I112*H112,2)</f>
        <v>0</v>
      </c>
      <c r="K112" s="218" t="s">
        <v>131</v>
      </c>
      <c r="L112" s="71"/>
      <c r="M112" s="223" t="s">
        <v>21</v>
      </c>
      <c r="N112" s="224" t="s">
        <v>47</v>
      </c>
      <c r="O112" s="4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AR112" s="23" t="s">
        <v>132</v>
      </c>
      <c r="AT112" s="23" t="s">
        <v>127</v>
      </c>
      <c r="AU112" s="23" t="s">
        <v>86</v>
      </c>
      <c r="AY112" s="23" t="s">
        <v>125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3" t="s">
        <v>84</v>
      </c>
      <c r="BK112" s="227">
        <f>ROUND(I112*H112,2)</f>
        <v>0</v>
      </c>
      <c r="BL112" s="23" t="s">
        <v>132</v>
      </c>
      <c r="BM112" s="23" t="s">
        <v>174</v>
      </c>
    </row>
    <row r="113" spans="2:47" s="1" customFormat="1" ht="13.5">
      <c r="B113" s="45"/>
      <c r="C113" s="73"/>
      <c r="D113" s="228" t="s">
        <v>134</v>
      </c>
      <c r="E113" s="73"/>
      <c r="F113" s="229" t="s">
        <v>166</v>
      </c>
      <c r="G113" s="73"/>
      <c r="H113" s="73"/>
      <c r="I113" s="186"/>
      <c r="J113" s="73"/>
      <c r="K113" s="73"/>
      <c r="L113" s="71"/>
      <c r="M113" s="230"/>
      <c r="N113" s="46"/>
      <c r="O113" s="46"/>
      <c r="P113" s="46"/>
      <c r="Q113" s="46"/>
      <c r="R113" s="46"/>
      <c r="S113" s="46"/>
      <c r="T113" s="94"/>
      <c r="AT113" s="23" t="s">
        <v>134</v>
      </c>
      <c r="AU113" s="23" t="s">
        <v>86</v>
      </c>
    </row>
    <row r="114" spans="2:65" s="1" customFormat="1" ht="25.5" customHeight="1">
      <c r="B114" s="45"/>
      <c r="C114" s="216" t="s">
        <v>175</v>
      </c>
      <c r="D114" s="216" t="s">
        <v>127</v>
      </c>
      <c r="E114" s="217" t="s">
        <v>176</v>
      </c>
      <c r="F114" s="218" t="s">
        <v>177</v>
      </c>
      <c r="G114" s="219" t="s">
        <v>164</v>
      </c>
      <c r="H114" s="220">
        <v>37.8</v>
      </c>
      <c r="I114" s="221"/>
      <c r="J114" s="222">
        <f>ROUND(I114*H114,2)</f>
        <v>0</v>
      </c>
      <c r="K114" s="218" t="s">
        <v>131</v>
      </c>
      <c r="L114" s="71"/>
      <c r="M114" s="223" t="s">
        <v>21</v>
      </c>
      <c r="N114" s="224" t="s">
        <v>47</v>
      </c>
      <c r="O114" s="4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AR114" s="23" t="s">
        <v>132</v>
      </c>
      <c r="AT114" s="23" t="s">
        <v>127</v>
      </c>
      <c r="AU114" s="23" t="s">
        <v>86</v>
      </c>
      <c r="AY114" s="23" t="s">
        <v>125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23" t="s">
        <v>84</v>
      </c>
      <c r="BK114" s="227">
        <f>ROUND(I114*H114,2)</f>
        <v>0</v>
      </c>
      <c r="BL114" s="23" t="s">
        <v>132</v>
      </c>
      <c r="BM114" s="23" t="s">
        <v>178</v>
      </c>
    </row>
    <row r="115" spans="2:47" s="1" customFormat="1" ht="13.5">
      <c r="B115" s="45"/>
      <c r="C115" s="73"/>
      <c r="D115" s="228" t="s">
        <v>134</v>
      </c>
      <c r="E115" s="73"/>
      <c r="F115" s="229" t="s">
        <v>179</v>
      </c>
      <c r="G115" s="73"/>
      <c r="H115" s="73"/>
      <c r="I115" s="186"/>
      <c r="J115" s="73"/>
      <c r="K115" s="73"/>
      <c r="L115" s="71"/>
      <c r="M115" s="230"/>
      <c r="N115" s="46"/>
      <c r="O115" s="46"/>
      <c r="P115" s="46"/>
      <c r="Q115" s="46"/>
      <c r="R115" s="46"/>
      <c r="S115" s="46"/>
      <c r="T115" s="94"/>
      <c r="AT115" s="23" t="s">
        <v>134</v>
      </c>
      <c r="AU115" s="23" t="s">
        <v>86</v>
      </c>
    </row>
    <row r="116" spans="2:51" s="11" customFormat="1" ht="13.5">
      <c r="B116" s="231"/>
      <c r="C116" s="232"/>
      <c r="D116" s="228" t="s">
        <v>136</v>
      </c>
      <c r="E116" s="233" t="s">
        <v>21</v>
      </c>
      <c r="F116" s="234" t="s">
        <v>137</v>
      </c>
      <c r="G116" s="232"/>
      <c r="H116" s="233" t="s">
        <v>21</v>
      </c>
      <c r="I116" s="235"/>
      <c r="J116" s="232"/>
      <c r="K116" s="232"/>
      <c r="L116" s="236"/>
      <c r="M116" s="237"/>
      <c r="N116" s="238"/>
      <c r="O116" s="238"/>
      <c r="P116" s="238"/>
      <c r="Q116" s="238"/>
      <c r="R116" s="238"/>
      <c r="S116" s="238"/>
      <c r="T116" s="239"/>
      <c r="AT116" s="240" t="s">
        <v>136</v>
      </c>
      <c r="AU116" s="240" t="s">
        <v>86</v>
      </c>
      <c r="AV116" s="11" t="s">
        <v>84</v>
      </c>
      <c r="AW116" s="11" t="s">
        <v>39</v>
      </c>
      <c r="AX116" s="11" t="s">
        <v>76</v>
      </c>
      <c r="AY116" s="240" t="s">
        <v>125</v>
      </c>
    </row>
    <row r="117" spans="2:51" s="12" customFormat="1" ht="13.5">
      <c r="B117" s="241"/>
      <c r="C117" s="242"/>
      <c r="D117" s="228" t="s">
        <v>136</v>
      </c>
      <c r="E117" s="243" t="s">
        <v>21</v>
      </c>
      <c r="F117" s="244" t="s">
        <v>180</v>
      </c>
      <c r="G117" s="242"/>
      <c r="H117" s="245">
        <v>37.8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AT117" s="251" t="s">
        <v>136</v>
      </c>
      <c r="AU117" s="251" t="s">
        <v>86</v>
      </c>
      <c r="AV117" s="12" t="s">
        <v>86</v>
      </c>
      <c r="AW117" s="12" t="s">
        <v>39</v>
      </c>
      <c r="AX117" s="12" t="s">
        <v>84</v>
      </c>
      <c r="AY117" s="251" t="s">
        <v>125</v>
      </c>
    </row>
    <row r="118" spans="2:65" s="1" customFormat="1" ht="38.25" customHeight="1">
      <c r="B118" s="45"/>
      <c r="C118" s="216" t="s">
        <v>181</v>
      </c>
      <c r="D118" s="216" t="s">
        <v>127</v>
      </c>
      <c r="E118" s="217" t="s">
        <v>182</v>
      </c>
      <c r="F118" s="218" t="s">
        <v>183</v>
      </c>
      <c r="G118" s="219" t="s">
        <v>164</v>
      </c>
      <c r="H118" s="220">
        <v>37.8</v>
      </c>
      <c r="I118" s="221"/>
      <c r="J118" s="222">
        <f>ROUND(I118*H118,2)</f>
        <v>0</v>
      </c>
      <c r="K118" s="218" t="s">
        <v>131</v>
      </c>
      <c r="L118" s="71"/>
      <c r="M118" s="223" t="s">
        <v>21</v>
      </c>
      <c r="N118" s="224" t="s">
        <v>47</v>
      </c>
      <c r="O118" s="4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AR118" s="23" t="s">
        <v>132</v>
      </c>
      <c r="AT118" s="23" t="s">
        <v>127</v>
      </c>
      <c r="AU118" s="23" t="s">
        <v>86</v>
      </c>
      <c r="AY118" s="23" t="s">
        <v>125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23" t="s">
        <v>84</v>
      </c>
      <c r="BK118" s="227">
        <f>ROUND(I118*H118,2)</f>
        <v>0</v>
      </c>
      <c r="BL118" s="23" t="s">
        <v>132</v>
      </c>
      <c r="BM118" s="23" t="s">
        <v>184</v>
      </c>
    </row>
    <row r="119" spans="2:47" s="1" customFormat="1" ht="13.5">
      <c r="B119" s="45"/>
      <c r="C119" s="73"/>
      <c r="D119" s="228" t="s">
        <v>134</v>
      </c>
      <c r="E119" s="73"/>
      <c r="F119" s="229" t="s">
        <v>179</v>
      </c>
      <c r="G119" s="73"/>
      <c r="H119" s="73"/>
      <c r="I119" s="186"/>
      <c r="J119" s="73"/>
      <c r="K119" s="73"/>
      <c r="L119" s="71"/>
      <c r="M119" s="230"/>
      <c r="N119" s="46"/>
      <c r="O119" s="46"/>
      <c r="P119" s="46"/>
      <c r="Q119" s="46"/>
      <c r="R119" s="46"/>
      <c r="S119" s="46"/>
      <c r="T119" s="94"/>
      <c r="AT119" s="23" t="s">
        <v>134</v>
      </c>
      <c r="AU119" s="23" t="s">
        <v>86</v>
      </c>
    </row>
    <row r="120" spans="2:65" s="1" customFormat="1" ht="38.25" customHeight="1">
      <c r="B120" s="45"/>
      <c r="C120" s="216" t="s">
        <v>185</v>
      </c>
      <c r="D120" s="216" t="s">
        <v>127</v>
      </c>
      <c r="E120" s="217" t="s">
        <v>186</v>
      </c>
      <c r="F120" s="218" t="s">
        <v>187</v>
      </c>
      <c r="G120" s="219" t="s">
        <v>164</v>
      </c>
      <c r="H120" s="220">
        <v>1071.45</v>
      </c>
      <c r="I120" s="221"/>
      <c r="J120" s="222">
        <f>ROUND(I120*H120,2)</f>
        <v>0</v>
      </c>
      <c r="K120" s="218" t="s">
        <v>131</v>
      </c>
      <c r="L120" s="71"/>
      <c r="M120" s="223" t="s">
        <v>21</v>
      </c>
      <c r="N120" s="224" t="s">
        <v>47</v>
      </c>
      <c r="O120" s="4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AR120" s="23" t="s">
        <v>132</v>
      </c>
      <c r="AT120" s="23" t="s">
        <v>127</v>
      </c>
      <c r="AU120" s="23" t="s">
        <v>86</v>
      </c>
      <c r="AY120" s="23" t="s">
        <v>125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23" t="s">
        <v>84</v>
      </c>
      <c r="BK120" s="227">
        <f>ROUND(I120*H120,2)</f>
        <v>0</v>
      </c>
      <c r="BL120" s="23" t="s">
        <v>132</v>
      </c>
      <c r="BM120" s="23" t="s">
        <v>188</v>
      </c>
    </row>
    <row r="121" spans="2:47" s="1" customFormat="1" ht="13.5">
      <c r="B121" s="45"/>
      <c r="C121" s="73"/>
      <c r="D121" s="228" t="s">
        <v>134</v>
      </c>
      <c r="E121" s="73"/>
      <c r="F121" s="229" t="s">
        <v>189</v>
      </c>
      <c r="G121" s="73"/>
      <c r="H121" s="73"/>
      <c r="I121" s="186"/>
      <c r="J121" s="73"/>
      <c r="K121" s="73"/>
      <c r="L121" s="71"/>
      <c r="M121" s="230"/>
      <c r="N121" s="46"/>
      <c r="O121" s="46"/>
      <c r="P121" s="46"/>
      <c r="Q121" s="46"/>
      <c r="R121" s="46"/>
      <c r="S121" s="46"/>
      <c r="T121" s="94"/>
      <c r="AT121" s="23" t="s">
        <v>134</v>
      </c>
      <c r="AU121" s="23" t="s">
        <v>86</v>
      </c>
    </row>
    <row r="122" spans="2:51" s="12" customFormat="1" ht="13.5">
      <c r="B122" s="241"/>
      <c r="C122" s="242"/>
      <c r="D122" s="228" t="s">
        <v>136</v>
      </c>
      <c r="E122" s="243" t="s">
        <v>21</v>
      </c>
      <c r="F122" s="244" t="s">
        <v>190</v>
      </c>
      <c r="G122" s="242"/>
      <c r="H122" s="245">
        <v>1062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AT122" s="251" t="s">
        <v>136</v>
      </c>
      <c r="AU122" s="251" t="s">
        <v>86</v>
      </c>
      <c r="AV122" s="12" t="s">
        <v>86</v>
      </c>
      <c r="AW122" s="12" t="s">
        <v>39</v>
      </c>
      <c r="AX122" s="12" t="s">
        <v>76</v>
      </c>
      <c r="AY122" s="251" t="s">
        <v>125</v>
      </c>
    </row>
    <row r="123" spans="2:51" s="12" customFormat="1" ht="13.5">
      <c r="B123" s="241"/>
      <c r="C123" s="242"/>
      <c r="D123" s="228" t="s">
        <v>136</v>
      </c>
      <c r="E123" s="243" t="s">
        <v>21</v>
      </c>
      <c r="F123" s="244" t="s">
        <v>191</v>
      </c>
      <c r="G123" s="242"/>
      <c r="H123" s="245">
        <v>9.45</v>
      </c>
      <c r="I123" s="246"/>
      <c r="J123" s="242"/>
      <c r="K123" s="242"/>
      <c r="L123" s="247"/>
      <c r="M123" s="248"/>
      <c r="N123" s="249"/>
      <c r="O123" s="249"/>
      <c r="P123" s="249"/>
      <c r="Q123" s="249"/>
      <c r="R123" s="249"/>
      <c r="S123" s="249"/>
      <c r="T123" s="250"/>
      <c r="AT123" s="251" t="s">
        <v>136</v>
      </c>
      <c r="AU123" s="251" t="s">
        <v>86</v>
      </c>
      <c r="AV123" s="12" t="s">
        <v>86</v>
      </c>
      <c r="AW123" s="12" t="s">
        <v>39</v>
      </c>
      <c r="AX123" s="12" t="s">
        <v>76</v>
      </c>
      <c r="AY123" s="251" t="s">
        <v>125</v>
      </c>
    </row>
    <row r="124" spans="2:51" s="13" customFormat="1" ht="13.5">
      <c r="B124" s="252"/>
      <c r="C124" s="253"/>
      <c r="D124" s="228" t="s">
        <v>136</v>
      </c>
      <c r="E124" s="254" t="s">
        <v>21</v>
      </c>
      <c r="F124" s="255" t="s">
        <v>170</v>
      </c>
      <c r="G124" s="253"/>
      <c r="H124" s="256">
        <v>1071.45</v>
      </c>
      <c r="I124" s="257"/>
      <c r="J124" s="253"/>
      <c r="K124" s="253"/>
      <c r="L124" s="258"/>
      <c r="M124" s="259"/>
      <c r="N124" s="260"/>
      <c r="O124" s="260"/>
      <c r="P124" s="260"/>
      <c r="Q124" s="260"/>
      <c r="R124" s="260"/>
      <c r="S124" s="260"/>
      <c r="T124" s="261"/>
      <c r="AT124" s="262" t="s">
        <v>136</v>
      </c>
      <c r="AU124" s="262" t="s">
        <v>86</v>
      </c>
      <c r="AV124" s="13" t="s">
        <v>132</v>
      </c>
      <c r="AW124" s="13" t="s">
        <v>39</v>
      </c>
      <c r="AX124" s="13" t="s">
        <v>84</v>
      </c>
      <c r="AY124" s="262" t="s">
        <v>125</v>
      </c>
    </row>
    <row r="125" spans="2:65" s="1" customFormat="1" ht="16.5" customHeight="1">
      <c r="B125" s="45"/>
      <c r="C125" s="216" t="s">
        <v>192</v>
      </c>
      <c r="D125" s="216" t="s">
        <v>127</v>
      </c>
      <c r="E125" s="217" t="s">
        <v>193</v>
      </c>
      <c r="F125" s="218" t="s">
        <v>194</v>
      </c>
      <c r="G125" s="219" t="s">
        <v>164</v>
      </c>
      <c r="H125" s="220">
        <v>1071.45</v>
      </c>
      <c r="I125" s="221"/>
      <c r="J125" s="222">
        <f>ROUND(I125*H125,2)</f>
        <v>0</v>
      </c>
      <c r="K125" s="218" t="s">
        <v>131</v>
      </c>
      <c r="L125" s="71"/>
      <c r="M125" s="223" t="s">
        <v>21</v>
      </c>
      <c r="N125" s="224" t="s">
        <v>47</v>
      </c>
      <c r="O125" s="4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AR125" s="23" t="s">
        <v>132</v>
      </c>
      <c r="AT125" s="23" t="s">
        <v>127</v>
      </c>
      <c r="AU125" s="23" t="s">
        <v>86</v>
      </c>
      <c r="AY125" s="23" t="s">
        <v>125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23" t="s">
        <v>84</v>
      </c>
      <c r="BK125" s="227">
        <f>ROUND(I125*H125,2)</f>
        <v>0</v>
      </c>
      <c r="BL125" s="23" t="s">
        <v>132</v>
      </c>
      <c r="BM125" s="23" t="s">
        <v>195</v>
      </c>
    </row>
    <row r="126" spans="2:47" s="1" customFormat="1" ht="13.5">
      <c r="B126" s="45"/>
      <c r="C126" s="73"/>
      <c r="D126" s="228" t="s">
        <v>134</v>
      </c>
      <c r="E126" s="73"/>
      <c r="F126" s="229" t="s">
        <v>196</v>
      </c>
      <c r="G126" s="73"/>
      <c r="H126" s="73"/>
      <c r="I126" s="186"/>
      <c r="J126" s="73"/>
      <c r="K126" s="73"/>
      <c r="L126" s="71"/>
      <c r="M126" s="230"/>
      <c r="N126" s="46"/>
      <c r="O126" s="46"/>
      <c r="P126" s="46"/>
      <c r="Q126" s="46"/>
      <c r="R126" s="46"/>
      <c r="S126" s="46"/>
      <c r="T126" s="94"/>
      <c r="AT126" s="23" t="s">
        <v>134</v>
      </c>
      <c r="AU126" s="23" t="s">
        <v>86</v>
      </c>
    </row>
    <row r="127" spans="2:51" s="12" customFormat="1" ht="13.5">
      <c r="B127" s="241"/>
      <c r="C127" s="242"/>
      <c r="D127" s="228" t="s">
        <v>136</v>
      </c>
      <c r="E127" s="243" t="s">
        <v>21</v>
      </c>
      <c r="F127" s="244" t="s">
        <v>190</v>
      </c>
      <c r="G127" s="242"/>
      <c r="H127" s="245">
        <v>1062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AT127" s="251" t="s">
        <v>136</v>
      </c>
      <c r="AU127" s="251" t="s">
        <v>86</v>
      </c>
      <c r="AV127" s="12" t="s">
        <v>86</v>
      </c>
      <c r="AW127" s="12" t="s">
        <v>39</v>
      </c>
      <c r="AX127" s="12" t="s">
        <v>76</v>
      </c>
      <c r="AY127" s="251" t="s">
        <v>125</v>
      </c>
    </row>
    <row r="128" spans="2:51" s="12" customFormat="1" ht="13.5">
      <c r="B128" s="241"/>
      <c r="C128" s="242"/>
      <c r="D128" s="228" t="s">
        <v>136</v>
      </c>
      <c r="E128" s="243" t="s">
        <v>21</v>
      </c>
      <c r="F128" s="244" t="s">
        <v>191</v>
      </c>
      <c r="G128" s="242"/>
      <c r="H128" s="245">
        <v>9.45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AT128" s="251" t="s">
        <v>136</v>
      </c>
      <c r="AU128" s="251" t="s">
        <v>86</v>
      </c>
      <c r="AV128" s="12" t="s">
        <v>86</v>
      </c>
      <c r="AW128" s="12" t="s">
        <v>39</v>
      </c>
      <c r="AX128" s="12" t="s">
        <v>76</v>
      </c>
      <c r="AY128" s="251" t="s">
        <v>125</v>
      </c>
    </row>
    <row r="129" spans="2:51" s="13" customFormat="1" ht="13.5">
      <c r="B129" s="252"/>
      <c r="C129" s="253"/>
      <c r="D129" s="228" t="s">
        <v>136</v>
      </c>
      <c r="E129" s="254" t="s">
        <v>21</v>
      </c>
      <c r="F129" s="255" t="s">
        <v>170</v>
      </c>
      <c r="G129" s="253"/>
      <c r="H129" s="256">
        <v>1071.45</v>
      </c>
      <c r="I129" s="257"/>
      <c r="J129" s="253"/>
      <c r="K129" s="253"/>
      <c r="L129" s="258"/>
      <c r="M129" s="259"/>
      <c r="N129" s="260"/>
      <c r="O129" s="260"/>
      <c r="P129" s="260"/>
      <c r="Q129" s="260"/>
      <c r="R129" s="260"/>
      <c r="S129" s="260"/>
      <c r="T129" s="261"/>
      <c r="AT129" s="262" t="s">
        <v>136</v>
      </c>
      <c r="AU129" s="262" t="s">
        <v>86</v>
      </c>
      <c r="AV129" s="13" t="s">
        <v>132</v>
      </c>
      <c r="AW129" s="13" t="s">
        <v>39</v>
      </c>
      <c r="AX129" s="13" t="s">
        <v>84</v>
      </c>
      <c r="AY129" s="262" t="s">
        <v>125</v>
      </c>
    </row>
    <row r="130" spans="2:65" s="1" customFormat="1" ht="25.5" customHeight="1">
      <c r="B130" s="45"/>
      <c r="C130" s="216" t="s">
        <v>197</v>
      </c>
      <c r="D130" s="216" t="s">
        <v>127</v>
      </c>
      <c r="E130" s="217" t="s">
        <v>198</v>
      </c>
      <c r="F130" s="218" t="s">
        <v>199</v>
      </c>
      <c r="G130" s="219" t="s">
        <v>200</v>
      </c>
      <c r="H130" s="220">
        <v>1071.45</v>
      </c>
      <c r="I130" s="221"/>
      <c r="J130" s="222">
        <f>ROUND(I130*H130,2)</f>
        <v>0</v>
      </c>
      <c r="K130" s="218" t="s">
        <v>131</v>
      </c>
      <c r="L130" s="71"/>
      <c r="M130" s="223" t="s">
        <v>21</v>
      </c>
      <c r="N130" s="224" t="s">
        <v>47</v>
      </c>
      <c r="O130" s="46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AR130" s="23" t="s">
        <v>132</v>
      </c>
      <c r="AT130" s="23" t="s">
        <v>127</v>
      </c>
      <c r="AU130" s="23" t="s">
        <v>86</v>
      </c>
      <c r="AY130" s="23" t="s">
        <v>125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23" t="s">
        <v>84</v>
      </c>
      <c r="BK130" s="227">
        <f>ROUND(I130*H130,2)</f>
        <v>0</v>
      </c>
      <c r="BL130" s="23" t="s">
        <v>132</v>
      </c>
      <c r="BM130" s="23" t="s">
        <v>201</v>
      </c>
    </row>
    <row r="131" spans="2:47" s="1" customFormat="1" ht="13.5">
      <c r="B131" s="45"/>
      <c r="C131" s="73"/>
      <c r="D131" s="228" t="s">
        <v>134</v>
      </c>
      <c r="E131" s="73"/>
      <c r="F131" s="229" t="s">
        <v>202</v>
      </c>
      <c r="G131" s="73"/>
      <c r="H131" s="73"/>
      <c r="I131" s="186"/>
      <c r="J131" s="73"/>
      <c r="K131" s="73"/>
      <c r="L131" s="71"/>
      <c r="M131" s="230"/>
      <c r="N131" s="46"/>
      <c r="O131" s="46"/>
      <c r="P131" s="46"/>
      <c r="Q131" s="46"/>
      <c r="R131" s="46"/>
      <c r="S131" s="46"/>
      <c r="T131" s="94"/>
      <c r="AT131" s="23" t="s">
        <v>134</v>
      </c>
      <c r="AU131" s="23" t="s">
        <v>86</v>
      </c>
    </row>
    <row r="132" spans="2:51" s="12" customFormat="1" ht="13.5">
      <c r="B132" s="241"/>
      <c r="C132" s="242"/>
      <c r="D132" s="228" t="s">
        <v>136</v>
      </c>
      <c r="E132" s="243" t="s">
        <v>21</v>
      </c>
      <c r="F132" s="244" t="s">
        <v>190</v>
      </c>
      <c r="G132" s="242"/>
      <c r="H132" s="245">
        <v>1062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AT132" s="251" t="s">
        <v>136</v>
      </c>
      <c r="AU132" s="251" t="s">
        <v>86</v>
      </c>
      <c r="AV132" s="12" t="s">
        <v>86</v>
      </c>
      <c r="AW132" s="12" t="s">
        <v>39</v>
      </c>
      <c r="AX132" s="12" t="s">
        <v>76</v>
      </c>
      <c r="AY132" s="251" t="s">
        <v>125</v>
      </c>
    </row>
    <row r="133" spans="2:51" s="12" customFormat="1" ht="13.5">
      <c r="B133" s="241"/>
      <c r="C133" s="242"/>
      <c r="D133" s="228" t="s">
        <v>136</v>
      </c>
      <c r="E133" s="243" t="s">
        <v>21</v>
      </c>
      <c r="F133" s="244" t="s">
        <v>191</v>
      </c>
      <c r="G133" s="242"/>
      <c r="H133" s="245">
        <v>9.45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AT133" s="251" t="s">
        <v>136</v>
      </c>
      <c r="AU133" s="251" t="s">
        <v>86</v>
      </c>
      <c r="AV133" s="12" t="s">
        <v>86</v>
      </c>
      <c r="AW133" s="12" t="s">
        <v>39</v>
      </c>
      <c r="AX133" s="12" t="s">
        <v>76</v>
      </c>
      <c r="AY133" s="251" t="s">
        <v>125</v>
      </c>
    </row>
    <row r="134" spans="2:51" s="13" customFormat="1" ht="13.5">
      <c r="B134" s="252"/>
      <c r="C134" s="253"/>
      <c r="D134" s="228" t="s">
        <v>136</v>
      </c>
      <c r="E134" s="254" t="s">
        <v>21</v>
      </c>
      <c r="F134" s="255" t="s">
        <v>170</v>
      </c>
      <c r="G134" s="253"/>
      <c r="H134" s="256">
        <v>1071.45</v>
      </c>
      <c r="I134" s="257"/>
      <c r="J134" s="253"/>
      <c r="K134" s="253"/>
      <c r="L134" s="258"/>
      <c r="M134" s="259"/>
      <c r="N134" s="260"/>
      <c r="O134" s="260"/>
      <c r="P134" s="260"/>
      <c r="Q134" s="260"/>
      <c r="R134" s="260"/>
      <c r="S134" s="260"/>
      <c r="T134" s="261"/>
      <c r="AT134" s="262" t="s">
        <v>136</v>
      </c>
      <c r="AU134" s="262" t="s">
        <v>86</v>
      </c>
      <c r="AV134" s="13" t="s">
        <v>132</v>
      </c>
      <c r="AW134" s="13" t="s">
        <v>39</v>
      </c>
      <c r="AX134" s="13" t="s">
        <v>84</v>
      </c>
      <c r="AY134" s="262" t="s">
        <v>125</v>
      </c>
    </row>
    <row r="135" spans="2:65" s="1" customFormat="1" ht="25.5" customHeight="1">
      <c r="B135" s="45"/>
      <c r="C135" s="216" t="s">
        <v>203</v>
      </c>
      <c r="D135" s="216" t="s">
        <v>127</v>
      </c>
      <c r="E135" s="217" t="s">
        <v>204</v>
      </c>
      <c r="F135" s="218" t="s">
        <v>205</v>
      </c>
      <c r="G135" s="219" t="s">
        <v>164</v>
      </c>
      <c r="H135" s="220">
        <v>28.35</v>
      </c>
      <c r="I135" s="221"/>
      <c r="J135" s="222">
        <f>ROUND(I135*H135,2)</f>
        <v>0</v>
      </c>
      <c r="K135" s="218" t="s">
        <v>131</v>
      </c>
      <c r="L135" s="71"/>
      <c r="M135" s="223" t="s">
        <v>21</v>
      </c>
      <c r="N135" s="224" t="s">
        <v>47</v>
      </c>
      <c r="O135" s="46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AR135" s="23" t="s">
        <v>132</v>
      </c>
      <c r="AT135" s="23" t="s">
        <v>127</v>
      </c>
      <c r="AU135" s="23" t="s">
        <v>86</v>
      </c>
      <c r="AY135" s="23" t="s">
        <v>125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23" t="s">
        <v>84</v>
      </c>
      <c r="BK135" s="227">
        <f>ROUND(I135*H135,2)</f>
        <v>0</v>
      </c>
      <c r="BL135" s="23" t="s">
        <v>132</v>
      </c>
      <c r="BM135" s="23" t="s">
        <v>206</v>
      </c>
    </row>
    <row r="136" spans="2:47" s="1" customFormat="1" ht="13.5">
      <c r="B136" s="45"/>
      <c r="C136" s="73"/>
      <c r="D136" s="228" t="s">
        <v>134</v>
      </c>
      <c r="E136" s="73"/>
      <c r="F136" s="229" t="s">
        <v>207</v>
      </c>
      <c r="G136" s="73"/>
      <c r="H136" s="73"/>
      <c r="I136" s="186"/>
      <c r="J136" s="73"/>
      <c r="K136" s="73"/>
      <c r="L136" s="71"/>
      <c r="M136" s="230"/>
      <c r="N136" s="46"/>
      <c r="O136" s="46"/>
      <c r="P136" s="46"/>
      <c r="Q136" s="46"/>
      <c r="R136" s="46"/>
      <c r="S136" s="46"/>
      <c r="T136" s="94"/>
      <c r="AT136" s="23" t="s">
        <v>134</v>
      </c>
      <c r="AU136" s="23" t="s">
        <v>86</v>
      </c>
    </row>
    <row r="137" spans="2:51" s="12" customFormat="1" ht="13.5">
      <c r="B137" s="241"/>
      <c r="C137" s="242"/>
      <c r="D137" s="228" t="s">
        <v>136</v>
      </c>
      <c r="E137" s="243" t="s">
        <v>21</v>
      </c>
      <c r="F137" s="244" t="s">
        <v>208</v>
      </c>
      <c r="G137" s="242"/>
      <c r="H137" s="245">
        <v>28.35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AT137" s="251" t="s">
        <v>136</v>
      </c>
      <c r="AU137" s="251" t="s">
        <v>86</v>
      </c>
      <c r="AV137" s="12" t="s">
        <v>86</v>
      </c>
      <c r="AW137" s="12" t="s">
        <v>39</v>
      </c>
      <c r="AX137" s="12" t="s">
        <v>84</v>
      </c>
      <c r="AY137" s="251" t="s">
        <v>125</v>
      </c>
    </row>
    <row r="138" spans="2:65" s="1" customFormat="1" ht="38.25" customHeight="1">
      <c r="B138" s="45"/>
      <c r="C138" s="216" t="s">
        <v>209</v>
      </c>
      <c r="D138" s="216" t="s">
        <v>127</v>
      </c>
      <c r="E138" s="217" t="s">
        <v>210</v>
      </c>
      <c r="F138" s="218" t="s">
        <v>211</v>
      </c>
      <c r="G138" s="219" t="s">
        <v>164</v>
      </c>
      <c r="H138" s="220">
        <v>7.088</v>
      </c>
      <c r="I138" s="221"/>
      <c r="J138" s="222">
        <f>ROUND(I138*H138,2)</f>
        <v>0</v>
      </c>
      <c r="K138" s="218" t="s">
        <v>131</v>
      </c>
      <c r="L138" s="71"/>
      <c r="M138" s="223" t="s">
        <v>21</v>
      </c>
      <c r="N138" s="224" t="s">
        <v>47</v>
      </c>
      <c r="O138" s="46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AR138" s="23" t="s">
        <v>132</v>
      </c>
      <c r="AT138" s="23" t="s">
        <v>127</v>
      </c>
      <c r="AU138" s="23" t="s">
        <v>86</v>
      </c>
      <c r="AY138" s="23" t="s">
        <v>125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23" t="s">
        <v>84</v>
      </c>
      <c r="BK138" s="227">
        <f>ROUND(I138*H138,2)</f>
        <v>0</v>
      </c>
      <c r="BL138" s="23" t="s">
        <v>132</v>
      </c>
      <c r="BM138" s="23" t="s">
        <v>212</v>
      </c>
    </row>
    <row r="139" spans="2:47" s="1" customFormat="1" ht="13.5">
      <c r="B139" s="45"/>
      <c r="C139" s="73"/>
      <c r="D139" s="228" t="s">
        <v>134</v>
      </c>
      <c r="E139" s="73"/>
      <c r="F139" s="229" t="s">
        <v>213</v>
      </c>
      <c r="G139" s="73"/>
      <c r="H139" s="73"/>
      <c r="I139" s="186"/>
      <c r="J139" s="73"/>
      <c r="K139" s="73"/>
      <c r="L139" s="71"/>
      <c r="M139" s="230"/>
      <c r="N139" s="46"/>
      <c r="O139" s="46"/>
      <c r="P139" s="46"/>
      <c r="Q139" s="46"/>
      <c r="R139" s="46"/>
      <c r="S139" s="46"/>
      <c r="T139" s="94"/>
      <c r="AT139" s="23" t="s">
        <v>134</v>
      </c>
      <c r="AU139" s="23" t="s">
        <v>86</v>
      </c>
    </row>
    <row r="140" spans="2:51" s="12" customFormat="1" ht="13.5">
      <c r="B140" s="241"/>
      <c r="C140" s="242"/>
      <c r="D140" s="228" t="s">
        <v>136</v>
      </c>
      <c r="E140" s="243" t="s">
        <v>21</v>
      </c>
      <c r="F140" s="244" t="s">
        <v>214</v>
      </c>
      <c r="G140" s="242"/>
      <c r="H140" s="245">
        <v>7.088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AT140" s="251" t="s">
        <v>136</v>
      </c>
      <c r="AU140" s="251" t="s">
        <v>86</v>
      </c>
      <c r="AV140" s="12" t="s">
        <v>86</v>
      </c>
      <c r="AW140" s="12" t="s">
        <v>39</v>
      </c>
      <c r="AX140" s="12" t="s">
        <v>84</v>
      </c>
      <c r="AY140" s="251" t="s">
        <v>125</v>
      </c>
    </row>
    <row r="141" spans="2:65" s="1" customFormat="1" ht="16.5" customHeight="1">
      <c r="B141" s="45"/>
      <c r="C141" s="263" t="s">
        <v>10</v>
      </c>
      <c r="D141" s="263" t="s">
        <v>215</v>
      </c>
      <c r="E141" s="264" t="s">
        <v>216</v>
      </c>
      <c r="F141" s="265" t="s">
        <v>217</v>
      </c>
      <c r="G141" s="266" t="s">
        <v>200</v>
      </c>
      <c r="H141" s="267">
        <v>12.758</v>
      </c>
      <c r="I141" s="268"/>
      <c r="J141" s="269">
        <f>ROUND(I141*H141,2)</f>
        <v>0</v>
      </c>
      <c r="K141" s="265" t="s">
        <v>131</v>
      </c>
      <c r="L141" s="270"/>
      <c r="M141" s="271" t="s">
        <v>21</v>
      </c>
      <c r="N141" s="272" t="s">
        <v>47</v>
      </c>
      <c r="O141" s="46"/>
      <c r="P141" s="225">
        <f>O141*H141</f>
        <v>0</v>
      </c>
      <c r="Q141" s="225">
        <v>1</v>
      </c>
      <c r="R141" s="225">
        <f>Q141*H141</f>
        <v>12.758</v>
      </c>
      <c r="S141" s="225">
        <v>0</v>
      </c>
      <c r="T141" s="226">
        <f>S141*H141</f>
        <v>0</v>
      </c>
      <c r="AR141" s="23" t="s">
        <v>175</v>
      </c>
      <c r="AT141" s="23" t="s">
        <v>215</v>
      </c>
      <c r="AU141" s="23" t="s">
        <v>86</v>
      </c>
      <c r="AY141" s="23" t="s">
        <v>125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23" t="s">
        <v>84</v>
      </c>
      <c r="BK141" s="227">
        <f>ROUND(I141*H141,2)</f>
        <v>0</v>
      </c>
      <c r="BL141" s="23" t="s">
        <v>132</v>
      </c>
      <c r="BM141" s="23" t="s">
        <v>218</v>
      </c>
    </row>
    <row r="142" spans="2:51" s="12" customFormat="1" ht="13.5">
      <c r="B142" s="241"/>
      <c r="C142" s="242"/>
      <c r="D142" s="228" t="s">
        <v>136</v>
      </c>
      <c r="E142" s="243" t="s">
        <v>21</v>
      </c>
      <c r="F142" s="244" t="s">
        <v>219</v>
      </c>
      <c r="G142" s="242"/>
      <c r="H142" s="245">
        <v>12.758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AT142" s="251" t="s">
        <v>136</v>
      </c>
      <c r="AU142" s="251" t="s">
        <v>86</v>
      </c>
      <c r="AV142" s="12" t="s">
        <v>86</v>
      </c>
      <c r="AW142" s="12" t="s">
        <v>39</v>
      </c>
      <c r="AX142" s="12" t="s">
        <v>84</v>
      </c>
      <c r="AY142" s="251" t="s">
        <v>125</v>
      </c>
    </row>
    <row r="143" spans="2:65" s="1" customFormat="1" ht="25.5" customHeight="1">
      <c r="B143" s="45"/>
      <c r="C143" s="216" t="s">
        <v>220</v>
      </c>
      <c r="D143" s="216" t="s">
        <v>127</v>
      </c>
      <c r="E143" s="217" t="s">
        <v>221</v>
      </c>
      <c r="F143" s="218" t="s">
        <v>222</v>
      </c>
      <c r="G143" s="219" t="s">
        <v>130</v>
      </c>
      <c r="H143" s="220">
        <v>693.3</v>
      </c>
      <c r="I143" s="221"/>
      <c r="J143" s="222">
        <f>ROUND(I143*H143,2)</f>
        <v>0</v>
      </c>
      <c r="K143" s="218" t="s">
        <v>131</v>
      </c>
      <c r="L143" s="71"/>
      <c r="M143" s="223" t="s">
        <v>21</v>
      </c>
      <c r="N143" s="224" t="s">
        <v>47</v>
      </c>
      <c r="O143" s="46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AR143" s="23" t="s">
        <v>132</v>
      </c>
      <c r="AT143" s="23" t="s">
        <v>127</v>
      </c>
      <c r="AU143" s="23" t="s">
        <v>86</v>
      </c>
      <c r="AY143" s="23" t="s">
        <v>125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23" t="s">
        <v>84</v>
      </c>
      <c r="BK143" s="227">
        <f>ROUND(I143*H143,2)</f>
        <v>0</v>
      </c>
      <c r="BL143" s="23" t="s">
        <v>132</v>
      </c>
      <c r="BM143" s="23" t="s">
        <v>223</v>
      </c>
    </row>
    <row r="144" spans="2:47" s="1" customFormat="1" ht="13.5">
      <c r="B144" s="45"/>
      <c r="C144" s="73"/>
      <c r="D144" s="228" t="s">
        <v>134</v>
      </c>
      <c r="E144" s="73"/>
      <c r="F144" s="229" t="s">
        <v>224</v>
      </c>
      <c r="G144" s="73"/>
      <c r="H144" s="73"/>
      <c r="I144" s="186"/>
      <c r="J144" s="73"/>
      <c r="K144" s="73"/>
      <c r="L144" s="71"/>
      <c r="M144" s="230"/>
      <c r="N144" s="46"/>
      <c r="O144" s="46"/>
      <c r="P144" s="46"/>
      <c r="Q144" s="46"/>
      <c r="R144" s="46"/>
      <c r="S144" s="46"/>
      <c r="T144" s="94"/>
      <c r="AT144" s="23" t="s">
        <v>134</v>
      </c>
      <c r="AU144" s="23" t="s">
        <v>86</v>
      </c>
    </row>
    <row r="145" spans="2:51" s="11" customFormat="1" ht="13.5">
      <c r="B145" s="231"/>
      <c r="C145" s="232"/>
      <c r="D145" s="228" t="s">
        <v>136</v>
      </c>
      <c r="E145" s="233" t="s">
        <v>21</v>
      </c>
      <c r="F145" s="234" t="s">
        <v>137</v>
      </c>
      <c r="G145" s="232"/>
      <c r="H145" s="233" t="s">
        <v>21</v>
      </c>
      <c r="I145" s="235"/>
      <c r="J145" s="232"/>
      <c r="K145" s="232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136</v>
      </c>
      <c r="AU145" s="240" t="s">
        <v>86</v>
      </c>
      <c r="AV145" s="11" t="s">
        <v>84</v>
      </c>
      <c r="AW145" s="11" t="s">
        <v>39</v>
      </c>
      <c r="AX145" s="11" t="s">
        <v>76</v>
      </c>
      <c r="AY145" s="240" t="s">
        <v>125</v>
      </c>
    </row>
    <row r="146" spans="2:51" s="12" customFormat="1" ht="13.5">
      <c r="B146" s="241"/>
      <c r="C146" s="242"/>
      <c r="D146" s="228" t="s">
        <v>136</v>
      </c>
      <c r="E146" s="243" t="s">
        <v>21</v>
      </c>
      <c r="F146" s="244" t="s">
        <v>225</v>
      </c>
      <c r="G146" s="242"/>
      <c r="H146" s="245">
        <v>693.3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AT146" s="251" t="s">
        <v>136</v>
      </c>
      <c r="AU146" s="251" t="s">
        <v>86</v>
      </c>
      <c r="AV146" s="12" t="s">
        <v>86</v>
      </c>
      <c r="AW146" s="12" t="s">
        <v>39</v>
      </c>
      <c r="AX146" s="12" t="s">
        <v>84</v>
      </c>
      <c r="AY146" s="251" t="s">
        <v>125</v>
      </c>
    </row>
    <row r="147" spans="2:65" s="1" customFormat="1" ht="16.5" customHeight="1">
      <c r="B147" s="45"/>
      <c r="C147" s="263" t="s">
        <v>226</v>
      </c>
      <c r="D147" s="263" t="s">
        <v>215</v>
      </c>
      <c r="E147" s="264" t="s">
        <v>227</v>
      </c>
      <c r="F147" s="265" t="s">
        <v>228</v>
      </c>
      <c r="G147" s="266" t="s">
        <v>164</v>
      </c>
      <c r="H147" s="267">
        <v>103.995</v>
      </c>
      <c r="I147" s="268"/>
      <c r="J147" s="269">
        <f>ROUND(I147*H147,2)</f>
        <v>0</v>
      </c>
      <c r="K147" s="265" t="s">
        <v>21</v>
      </c>
      <c r="L147" s="270"/>
      <c r="M147" s="271" t="s">
        <v>21</v>
      </c>
      <c r="N147" s="272" t="s">
        <v>47</v>
      </c>
      <c r="O147" s="46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AR147" s="23" t="s">
        <v>175</v>
      </c>
      <c r="AT147" s="23" t="s">
        <v>215</v>
      </c>
      <c r="AU147" s="23" t="s">
        <v>86</v>
      </c>
      <c r="AY147" s="23" t="s">
        <v>125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23" t="s">
        <v>84</v>
      </c>
      <c r="BK147" s="227">
        <f>ROUND(I147*H147,2)</f>
        <v>0</v>
      </c>
      <c r="BL147" s="23" t="s">
        <v>132</v>
      </c>
      <c r="BM147" s="23" t="s">
        <v>229</v>
      </c>
    </row>
    <row r="148" spans="2:51" s="11" customFormat="1" ht="13.5">
      <c r="B148" s="231"/>
      <c r="C148" s="232"/>
      <c r="D148" s="228" t="s">
        <v>136</v>
      </c>
      <c r="E148" s="233" t="s">
        <v>21</v>
      </c>
      <c r="F148" s="234" t="s">
        <v>137</v>
      </c>
      <c r="G148" s="232"/>
      <c r="H148" s="233" t="s">
        <v>21</v>
      </c>
      <c r="I148" s="235"/>
      <c r="J148" s="232"/>
      <c r="K148" s="232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136</v>
      </c>
      <c r="AU148" s="240" t="s">
        <v>86</v>
      </c>
      <c r="AV148" s="11" t="s">
        <v>84</v>
      </c>
      <c r="AW148" s="11" t="s">
        <v>39</v>
      </c>
      <c r="AX148" s="11" t="s">
        <v>76</v>
      </c>
      <c r="AY148" s="240" t="s">
        <v>125</v>
      </c>
    </row>
    <row r="149" spans="2:51" s="12" customFormat="1" ht="13.5">
      <c r="B149" s="241"/>
      <c r="C149" s="242"/>
      <c r="D149" s="228" t="s">
        <v>136</v>
      </c>
      <c r="E149" s="243" t="s">
        <v>21</v>
      </c>
      <c r="F149" s="244" t="s">
        <v>230</v>
      </c>
      <c r="G149" s="242"/>
      <c r="H149" s="245">
        <v>103.995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AT149" s="251" t="s">
        <v>136</v>
      </c>
      <c r="AU149" s="251" t="s">
        <v>86</v>
      </c>
      <c r="AV149" s="12" t="s">
        <v>86</v>
      </c>
      <c r="AW149" s="12" t="s">
        <v>39</v>
      </c>
      <c r="AX149" s="12" t="s">
        <v>84</v>
      </c>
      <c r="AY149" s="251" t="s">
        <v>125</v>
      </c>
    </row>
    <row r="150" spans="2:65" s="1" customFormat="1" ht="25.5" customHeight="1">
      <c r="B150" s="45"/>
      <c r="C150" s="216" t="s">
        <v>231</v>
      </c>
      <c r="D150" s="216" t="s">
        <v>127</v>
      </c>
      <c r="E150" s="217" t="s">
        <v>232</v>
      </c>
      <c r="F150" s="218" t="s">
        <v>233</v>
      </c>
      <c r="G150" s="219" t="s">
        <v>130</v>
      </c>
      <c r="H150" s="220">
        <v>693.3</v>
      </c>
      <c r="I150" s="221"/>
      <c r="J150" s="222">
        <f>ROUND(I150*H150,2)</f>
        <v>0</v>
      </c>
      <c r="K150" s="218" t="s">
        <v>131</v>
      </c>
      <c r="L150" s="71"/>
      <c r="M150" s="223" t="s">
        <v>21</v>
      </c>
      <c r="N150" s="224" t="s">
        <v>47</v>
      </c>
      <c r="O150" s="46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AR150" s="23" t="s">
        <v>132</v>
      </c>
      <c r="AT150" s="23" t="s">
        <v>127</v>
      </c>
      <c r="AU150" s="23" t="s">
        <v>86</v>
      </c>
      <c r="AY150" s="23" t="s">
        <v>125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23" t="s">
        <v>84</v>
      </c>
      <c r="BK150" s="227">
        <f>ROUND(I150*H150,2)</f>
        <v>0</v>
      </c>
      <c r="BL150" s="23" t="s">
        <v>132</v>
      </c>
      <c r="BM150" s="23" t="s">
        <v>234</v>
      </c>
    </row>
    <row r="151" spans="2:47" s="1" customFormat="1" ht="13.5">
      <c r="B151" s="45"/>
      <c r="C151" s="73"/>
      <c r="D151" s="228" t="s">
        <v>134</v>
      </c>
      <c r="E151" s="73"/>
      <c r="F151" s="229" t="s">
        <v>235</v>
      </c>
      <c r="G151" s="73"/>
      <c r="H151" s="73"/>
      <c r="I151" s="186"/>
      <c r="J151" s="73"/>
      <c r="K151" s="73"/>
      <c r="L151" s="71"/>
      <c r="M151" s="230"/>
      <c r="N151" s="46"/>
      <c r="O151" s="46"/>
      <c r="P151" s="46"/>
      <c r="Q151" s="46"/>
      <c r="R151" s="46"/>
      <c r="S151" s="46"/>
      <c r="T151" s="94"/>
      <c r="AT151" s="23" t="s">
        <v>134</v>
      </c>
      <c r="AU151" s="23" t="s">
        <v>86</v>
      </c>
    </row>
    <row r="152" spans="2:51" s="11" customFormat="1" ht="13.5">
      <c r="B152" s="231"/>
      <c r="C152" s="232"/>
      <c r="D152" s="228" t="s">
        <v>136</v>
      </c>
      <c r="E152" s="233" t="s">
        <v>21</v>
      </c>
      <c r="F152" s="234" t="s">
        <v>137</v>
      </c>
      <c r="G152" s="232"/>
      <c r="H152" s="233" t="s">
        <v>21</v>
      </c>
      <c r="I152" s="235"/>
      <c r="J152" s="232"/>
      <c r="K152" s="232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136</v>
      </c>
      <c r="AU152" s="240" t="s">
        <v>86</v>
      </c>
      <c r="AV152" s="11" t="s">
        <v>84</v>
      </c>
      <c r="AW152" s="11" t="s">
        <v>39</v>
      </c>
      <c r="AX152" s="11" t="s">
        <v>76</v>
      </c>
      <c r="AY152" s="240" t="s">
        <v>125</v>
      </c>
    </row>
    <row r="153" spans="2:51" s="12" customFormat="1" ht="13.5">
      <c r="B153" s="241"/>
      <c r="C153" s="242"/>
      <c r="D153" s="228" t="s">
        <v>136</v>
      </c>
      <c r="E153" s="243" t="s">
        <v>21</v>
      </c>
      <c r="F153" s="244" t="s">
        <v>225</v>
      </c>
      <c r="G153" s="242"/>
      <c r="H153" s="245">
        <v>693.3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AT153" s="251" t="s">
        <v>136</v>
      </c>
      <c r="AU153" s="251" t="s">
        <v>86</v>
      </c>
      <c r="AV153" s="12" t="s">
        <v>86</v>
      </c>
      <c r="AW153" s="12" t="s">
        <v>39</v>
      </c>
      <c r="AX153" s="12" t="s">
        <v>84</v>
      </c>
      <c r="AY153" s="251" t="s">
        <v>125</v>
      </c>
    </row>
    <row r="154" spans="2:65" s="1" customFormat="1" ht="16.5" customHeight="1">
      <c r="B154" s="45"/>
      <c r="C154" s="263" t="s">
        <v>236</v>
      </c>
      <c r="D154" s="263" t="s">
        <v>215</v>
      </c>
      <c r="E154" s="264" t="s">
        <v>237</v>
      </c>
      <c r="F154" s="265" t="s">
        <v>238</v>
      </c>
      <c r="G154" s="266" t="s">
        <v>239</v>
      </c>
      <c r="H154" s="267">
        <v>21.215</v>
      </c>
      <c r="I154" s="268"/>
      <c r="J154" s="269">
        <f>ROUND(I154*H154,2)</f>
        <v>0</v>
      </c>
      <c r="K154" s="265" t="s">
        <v>131</v>
      </c>
      <c r="L154" s="270"/>
      <c r="M154" s="271" t="s">
        <v>21</v>
      </c>
      <c r="N154" s="272" t="s">
        <v>47</v>
      </c>
      <c r="O154" s="46"/>
      <c r="P154" s="225">
        <f>O154*H154</f>
        <v>0</v>
      </c>
      <c r="Q154" s="225">
        <v>0.001</v>
      </c>
      <c r="R154" s="225">
        <f>Q154*H154</f>
        <v>0.021215</v>
      </c>
      <c r="S154" s="225">
        <v>0</v>
      </c>
      <c r="T154" s="226">
        <f>S154*H154</f>
        <v>0</v>
      </c>
      <c r="AR154" s="23" t="s">
        <v>175</v>
      </c>
      <c r="AT154" s="23" t="s">
        <v>215</v>
      </c>
      <c r="AU154" s="23" t="s">
        <v>86</v>
      </c>
      <c r="AY154" s="23" t="s">
        <v>125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23" t="s">
        <v>84</v>
      </c>
      <c r="BK154" s="227">
        <f>ROUND(I154*H154,2)</f>
        <v>0</v>
      </c>
      <c r="BL154" s="23" t="s">
        <v>132</v>
      </c>
      <c r="BM154" s="23" t="s">
        <v>240</v>
      </c>
    </row>
    <row r="155" spans="2:51" s="12" customFormat="1" ht="13.5">
      <c r="B155" s="241"/>
      <c r="C155" s="242"/>
      <c r="D155" s="228" t="s">
        <v>136</v>
      </c>
      <c r="E155" s="243" t="s">
        <v>21</v>
      </c>
      <c r="F155" s="244" t="s">
        <v>241</v>
      </c>
      <c r="G155" s="242"/>
      <c r="H155" s="245">
        <v>21.215</v>
      </c>
      <c r="I155" s="246"/>
      <c r="J155" s="242"/>
      <c r="K155" s="242"/>
      <c r="L155" s="247"/>
      <c r="M155" s="248"/>
      <c r="N155" s="249"/>
      <c r="O155" s="249"/>
      <c r="P155" s="249"/>
      <c r="Q155" s="249"/>
      <c r="R155" s="249"/>
      <c r="S155" s="249"/>
      <c r="T155" s="250"/>
      <c r="AT155" s="251" t="s">
        <v>136</v>
      </c>
      <c r="AU155" s="251" t="s">
        <v>86</v>
      </c>
      <c r="AV155" s="12" t="s">
        <v>86</v>
      </c>
      <c r="AW155" s="12" t="s">
        <v>39</v>
      </c>
      <c r="AX155" s="12" t="s">
        <v>84</v>
      </c>
      <c r="AY155" s="251" t="s">
        <v>125</v>
      </c>
    </row>
    <row r="156" spans="2:63" s="10" customFormat="1" ht="29.85" customHeight="1">
      <c r="B156" s="200"/>
      <c r="C156" s="201"/>
      <c r="D156" s="202" t="s">
        <v>75</v>
      </c>
      <c r="E156" s="214" t="s">
        <v>145</v>
      </c>
      <c r="F156" s="214" t="s">
        <v>242</v>
      </c>
      <c r="G156" s="201"/>
      <c r="H156" s="201"/>
      <c r="I156" s="204"/>
      <c r="J156" s="215">
        <f>BK156</f>
        <v>0</v>
      </c>
      <c r="K156" s="201"/>
      <c r="L156" s="206"/>
      <c r="M156" s="207"/>
      <c r="N156" s="208"/>
      <c r="O156" s="208"/>
      <c r="P156" s="209">
        <f>SUM(P157:P168)</f>
        <v>0</v>
      </c>
      <c r="Q156" s="208"/>
      <c r="R156" s="209">
        <f>SUM(R157:R168)</f>
        <v>6.224453712</v>
      </c>
      <c r="S156" s="208"/>
      <c r="T156" s="210">
        <f>SUM(T157:T168)</f>
        <v>0</v>
      </c>
      <c r="AR156" s="211" t="s">
        <v>84</v>
      </c>
      <c r="AT156" s="212" t="s">
        <v>75</v>
      </c>
      <c r="AU156" s="212" t="s">
        <v>84</v>
      </c>
      <c r="AY156" s="211" t="s">
        <v>125</v>
      </c>
      <c r="BK156" s="213">
        <f>SUM(BK157:BK168)</f>
        <v>0</v>
      </c>
    </row>
    <row r="157" spans="2:65" s="1" customFormat="1" ht="25.5" customHeight="1">
      <c r="B157" s="45"/>
      <c r="C157" s="216" t="s">
        <v>243</v>
      </c>
      <c r="D157" s="216" t="s">
        <v>127</v>
      </c>
      <c r="E157" s="217" t="s">
        <v>244</v>
      </c>
      <c r="F157" s="218" t="s">
        <v>245</v>
      </c>
      <c r="G157" s="219" t="s">
        <v>246</v>
      </c>
      <c r="H157" s="220">
        <v>4.32</v>
      </c>
      <c r="I157" s="221"/>
      <c r="J157" s="222">
        <f>ROUND(I157*H157,2)</f>
        <v>0</v>
      </c>
      <c r="K157" s="218" t="s">
        <v>131</v>
      </c>
      <c r="L157" s="71"/>
      <c r="M157" s="223" t="s">
        <v>21</v>
      </c>
      <c r="N157" s="224" t="s">
        <v>47</v>
      </c>
      <c r="O157" s="46"/>
      <c r="P157" s="225">
        <f>O157*H157</f>
        <v>0</v>
      </c>
      <c r="Q157" s="225">
        <v>0.241272</v>
      </c>
      <c r="R157" s="225">
        <f>Q157*H157</f>
        <v>1.04229504</v>
      </c>
      <c r="S157" s="225">
        <v>0</v>
      </c>
      <c r="T157" s="226">
        <f>S157*H157</f>
        <v>0</v>
      </c>
      <c r="AR157" s="23" t="s">
        <v>132</v>
      </c>
      <c r="AT157" s="23" t="s">
        <v>127</v>
      </c>
      <c r="AU157" s="23" t="s">
        <v>86</v>
      </c>
      <c r="AY157" s="23" t="s">
        <v>125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23" t="s">
        <v>84</v>
      </c>
      <c r="BK157" s="227">
        <f>ROUND(I157*H157,2)</f>
        <v>0</v>
      </c>
      <c r="BL157" s="23" t="s">
        <v>132</v>
      </c>
      <c r="BM157" s="23" t="s">
        <v>247</v>
      </c>
    </row>
    <row r="158" spans="2:47" s="1" customFormat="1" ht="13.5">
      <c r="B158" s="45"/>
      <c r="C158" s="73"/>
      <c r="D158" s="228" t="s">
        <v>134</v>
      </c>
      <c r="E158" s="73"/>
      <c r="F158" s="229" t="s">
        <v>248</v>
      </c>
      <c r="G158" s="73"/>
      <c r="H158" s="73"/>
      <c r="I158" s="186"/>
      <c r="J158" s="73"/>
      <c r="K158" s="73"/>
      <c r="L158" s="71"/>
      <c r="M158" s="230"/>
      <c r="N158" s="46"/>
      <c r="O158" s="46"/>
      <c r="P158" s="46"/>
      <c r="Q158" s="46"/>
      <c r="R158" s="46"/>
      <c r="S158" s="46"/>
      <c r="T158" s="94"/>
      <c r="AT158" s="23" t="s">
        <v>134</v>
      </c>
      <c r="AU158" s="23" t="s">
        <v>86</v>
      </c>
    </row>
    <row r="159" spans="2:51" s="11" customFormat="1" ht="13.5">
      <c r="B159" s="231"/>
      <c r="C159" s="232"/>
      <c r="D159" s="228" t="s">
        <v>136</v>
      </c>
      <c r="E159" s="233" t="s">
        <v>21</v>
      </c>
      <c r="F159" s="234" t="s">
        <v>137</v>
      </c>
      <c r="G159" s="232"/>
      <c r="H159" s="233" t="s">
        <v>21</v>
      </c>
      <c r="I159" s="235"/>
      <c r="J159" s="232"/>
      <c r="K159" s="232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136</v>
      </c>
      <c r="AU159" s="240" t="s">
        <v>86</v>
      </c>
      <c r="AV159" s="11" t="s">
        <v>84</v>
      </c>
      <c r="AW159" s="11" t="s">
        <v>39</v>
      </c>
      <c r="AX159" s="11" t="s">
        <v>76</v>
      </c>
      <c r="AY159" s="240" t="s">
        <v>125</v>
      </c>
    </row>
    <row r="160" spans="2:51" s="12" customFormat="1" ht="13.5">
      <c r="B160" s="241"/>
      <c r="C160" s="242"/>
      <c r="D160" s="228" t="s">
        <v>136</v>
      </c>
      <c r="E160" s="243" t="s">
        <v>21</v>
      </c>
      <c r="F160" s="244" t="s">
        <v>249</v>
      </c>
      <c r="G160" s="242"/>
      <c r="H160" s="245">
        <v>4.32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AT160" s="251" t="s">
        <v>136</v>
      </c>
      <c r="AU160" s="251" t="s">
        <v>86</v>
      </c>
      <c r="AV160" s="12" t="s">
        <v>86</v>
      </c>
      <c r="AW160" s="12" t="s">
        <v>39</v>
      </c>
      <c r="AX160" s="12" t="s">
        <v>84</v>
      </c>
      <c r="AY160" s="251" t="s">
        <v>125</v>
      </c>
    </row>
    <row r="161" spans="2:65" s="1" customFormat="1" ht="16.5" customHeight="1">
      <c r="B161" s="45"/>
      <c r="C161" s="263" t="s">
        <v>9</v>
      </c>
      <c r="D161" s="263" t="s">
        <v>215</v>
      </c>
      <c r="E161" s="264" t="s">
        <v>250</v>
      </c>
      <c r="F161" s="265" t="s">
        <v>251</v>
      </c>
      <c r="G161" s="266" t="s">
        <v>141</v>
      </c>
      <c r="H161" s="267">
        <v>25.2</v>
      </c>
      <c r="I161" s="268"/>
      <c r="J161" s="269">
        <f>ROUND(I161*H161,2)</f>
        <v>0</v>
      </c>
      <c r="K161" s="265" t="s">
        <v>21</v>
      </c>
      <c r="L161" s="270"/>
      <c r="M161" s="271" t="s">
        <v>21</v>
      </c>
      <c r="N161" s="272" t="s">
        <v>47</v>
      </c>
      <c r="O161" s="46"/>
      <c r="P161" s="225">
        <f>O161*H161</f>
        <v>0</v>
      </c>
      <c r="Q161" s="225">
        <v>0.0365</v>
      </c>
      <c r="R161" s="225">
        <f>Q161*H161</f>
        <v>0.9198</v>
      </c>
      <c r="S161" s="225">
        <v>0</v>
      </c>
      <c r="T161" s="226">
        <f>S161*H161</f>
        <v>0</v>
      </c>
      <c r="AR161" s="23" t="s">
        <v>175</v>
      </c>
      <c r="AT161" s="23" t="s">
        <v>215</v>
      </c>
      <c r="AU161" s="23" t="s">
        <v>86</v>
      </c>
      <c r="AY161" s="23" t="s">
        <v>125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23" t="s">
        <v>84</v>
      </c>
      <c r="BK161" s="227">
        <f>ROUND(I161*H161,2)</f>
        <v>0</v>
      </c>
      <c r="BL161" s="23" t="s">
        <v>132</v>
      </c>
      <c r="BM161" s="23" t="s">
        <v>252</v>
      </c>
    </row>
    <row r="162" spans="2:51" s="12" customFormat="1" ht="13.5">
      <c r="B162" s="241"/>
      <c r="C162" s="242"/>
      <c r="D162" s="228" t="s">
        <v>136</v>
      </c>
      <c r="E162" s="243" t="s">
        <v>21</v>
      </c>
      <c r="F162" s="244" t="s">
        <v>253</v>
      </c>
      <c r="G162" s="242"/>
      <c r="H162" s="245">
        <v>25.2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AT162" s="251" t="s">
        <v>136</v>
      </c>
      <c r="AU162" s="251" t="s">
        <v>86</v>
      </c>
      <c r="AV162" s="12" t="s">
        <v>86</v>
      </c>
      <c r="AW162" s="12" t="s">
        <v>39</v>
      </c>
      <c r="AX162" s="12" t="s">
        <v>84</v>
      </c>
      <c r="AY162" s="251" t="s">
        <v>125</v>
      </c>
    </row>
    <row r="163" spans="2:65" s="1" customFormat="1" ht="25.5" customHeight="1">
      <c r="B163" s="45"/>
      <c r="C163" s="216" t="s">
        <v>254</v>
      </c>
      <c r="D163" s="216" t="s">
        <v>127</v>
      </c>
      <c r="E163" s="217" t="s">
        <v>255</v>
      </c>
      <c r="F163" s="218" t="s">
        <v>256</v>
      </c>
      <c r="G163" s="219" t="s">
        <v>246</v>
      </c>
      <c r="H163" s="220">
        <v>5.94</v>
      </c>
      <c r="I163" s="221"/>
      <c r="J163" s="222">
        <f>ROUND(I163*H163,2)</f>
        <v>0</v>
      </c>
      <c r="K163" s="218" t="s">
        <v>131</v>
      </c>
      <c r="L163" s="71"/>
      <c r="M163" s="223" t="s">
        <v>21</v>
      </c>
      <c r="N163" s="224" t="s">
        <v>47</v>
      </c>
      <c r="O163" s="46"/>
      <c r="P163" s="225">
        <f>O163*H163</f>
        <v>0</v>
      </c>
      <c r="Q163" s="225">
        <v>0.2975688</v>
      </c>
      <c r="R163" s="225">
        <f>Q163*H163</f>
        <v>1.7675586720000003</v>
      </c>
      <c r="S163" s="225">
        <v>0</v>
      </c>
      <c r="T163" s="226">
        <f>S163*H163</f>
        <v>0</v>
      </c>
      <c r="AR163" s="23" t="s">
        <v>132</v>
      </c>
      <c r="AT163" s="23" t="s">
        <v>127</v>
      </c>
      <c r="AU163" s="23" t="s">
        <v>86</v>
      </c>
      <c r="AY163" s="23" t="s">
        <v>125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23" t="s">
        <v>84</v>
      </c>
      <c r="BK163" s="227">
        <f>ROUND(I163*H163,2)</f>
        <v>0</v>
      </c>
      <c r="BL163" s="23" t="s">
        <v>132</v>
      </c>
      <c r="BM163" s="23" t="s">
        <v>257</v>
      </c>
    </row>
    <row r="164" spans="2:47" s="1" customFormat="1" ht="13.5">
      <c r="B164" s="45"/>
      <c r="C164" s="73"/>
      <c r="D164" s="228" t="s">
        <v>134</v>
      </c>
      <c r="E164" s="73"/>
      <c r="F164" s="229" t="s">
        <v>248</v>
      </c>
      <c r="G164" s="73"/>
      <c r="H164" s="73"/>
      <c r="I164" s="186"/>
      <c r="J164" s="73"/>
      <c r="K164" s="73"/>
      <c r="L164" s="71"/>
      <c r="M164" s="230"/>
      <c r="N164" s="46"/>
      <c r="O164" s="46"/>
      <c r="P164" s="46"/>
      <c r="Q164" s="46"/>
      <c r="R164" s="46"/>
      <c r="S164" s="46"/>
      <c r="T164" s="94"/>
      <c r="AT164" s="23" t="s">
        <v>134</v>
      </c>
      <c r="AU164" s="23" t="s">
        <v>86</v>
      </c>
    </row>
    <row r="165" spans="2:51" s="11" customFormat="1" ht="13.5">
      <c r="B165" s="231"/>
      <c r="C165" s="232"/>
      <c r="D165" s="228" t="s">
        <v>136</v>
      </c>
      <c r="E165" s="233" t="s">
        <v>21</v>
      </c>
      <c r="F165" s="234" t="s">
        <v>137</v>
      </c>
      <c r="G165" s="232"/>
      <c r="H165" s="233" t="s">
        <v>21</v>
      </c>
      <c r="I165" s="235"/>
      <c r="J165" s="232"/>
      <c r="K165" s="232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136</v>
      </c>
      <c r="AU165" s="240" t="s">
        <v>86</v>
      </c>
      <c r="AV165" s="11" t="s">
        <v>84</v>
      </c>
      <c r="AW165" s="11" t="s">
        <v>39</v>
      </c>
      <c r="AX165" s="11" t="s">
        <v>76</v>
      </c>
      <c r="AY165" s="240" t="s">
        <v>125</v>
      </c>
    </row>
    <row r="166" spans="2:51" s="12" customFormat="1" ht="13.5">
      <c r="B166" s="241"/>
      <c r="C166" s="242"/>
      <c r="D166" s="228" t="s">
        <v>136</v>
      </c>
      <c r="E166" s="243" t="s">
        <v>21</v>
      </c>
      <c r="F166" s="244" t="s">
        <v>258</v>
      </c>
      <c r="G166" s="242"/>
      <c r="H166" s="245">
        <v>5.94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AT166" s="251" t="s">
        <v>136</v>
      </c>
      <c r="AU166" s="251" t="s">
        <v>86</v>
      </c>
      <c r="AV166" s="12" t="s">
        <v>86</v>
      </c>
      <c r="AW166" s="12" t="s">
        <v>39</v>
      </c>
      <c r="AX166" s="12" t="s">
        <v>84</v>
      </c>
      <c r="AY166" s="251" t="s">
        <v>125</v>
      </c>
    </row>
    <row r="167" spans="2:65" s="1" customFormat="1" ht="16.5" customHeight="1">
      <c r="B167" s="45"/>
      <c r="C167" s="263" t="s">
        <v>259</v>
      </c>
      <c r="D167" s="263" t="s">
        <v>215</v>
      </c>
      <c r="E167" s="264" t="s">
        <v>260</v>
      </c>
      <c r="F167" s="265" t="s">
        <v>261</v>
      </c>
      <c r="G167" s="266" t="s">
        <v>141</v>
      </c>
      <c r="H167" s="267">
        <v>34.65</v>
      </c>
      <c r="I167" s="268"/>
      <c r="J167" s="269">
        <f>ROUND(I167*H167,2)</f>
        <v>0</v>
      </c>
      <c r="K167" s="265" t="s">
        <v>21</v>
      </c>
      <c r="L167" s="270"/>
      <c r="M167" s="271" t="s">
        <v>21</v>
      </c>
      <c r="N167" s="272" t="s">
        <v>47</v>
      </c>
      <c r="O167" s="46"/>
      <c r="P167" s="225">
        <f>O167*H167</f>
        <v>0</v>
      </c>
      <c r="Q167" s="225">
        <v>0.072</v>
      </c>
      <c r="R167" s="225">
        <f>Q167*H167</f>
        <v>2.4947999999999997</v>
      </c>
      <c r="S167" s="225">
        <v>0</v>
      </c>
      <c r="T167" s="226">
        <f>S167*H167</f>
        <v>0</v>
      </c>
      <c r="AR167" s="23" t="s">
        <v>175</v>
      </c>
      <c r="AT167" s="23" t="s">
        <v>215</v>
      </c>
      <c r="AU167" s="23" t="s">
        <v>86</v>
      </c>
      <c r="AY167" s="23" t="s">
        <v>125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23" t="s">
        <v>84</v>
      </c>
      <c r="BK167" s="227">
        <f>ROUND(I167*H167,2)</f>
        <v>0</v>
      </c>
      <c r="BL167" s="23" t="s">
        <v>132</v>
      </c>
      <c r="BM167" s="23" t="s">
        <v>262</v>
      </c>
    </row>
    <row r="168" spans="2:51" s="12" customFormat="1" ht="13.5">
      <c r="B168" s="241"/>
      <c r="C168" s="242"/>
      <c r="D168" s="228" t="s">
        <v>136</v>
      </c>
      <c r="E168" s="243" t="s">
        <v>21</v>
      </c>
      <c r="F168" s="244" t="s">
        <v>263</v>
      </c>
      <c r="G168" s="242"/>
      <c r="H168" s="245">
        <v>34.65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AT168" s="251" t="s">
        <v>136</v>
      </c>
      <c r="AU168" s="251" t="s">
        <v>86</v>
      </c>
      <c r="AV168" s="12" t="s">
        <v>86</v>
      </c>
      <c r="AW168" s="12" t="s">
        <v>39</v>
      </c>
      <c r="AX168" s="12" t="s">
        <v>84</v>
      </c>
      <c r="AY168" s="251" t="s">
        <v>125</v>
      </c>
    </row>
    <row r="169" spans="2:63" s="10" customFormat="1" ht="29.85" customHeight="1">
      <c r="B169" s="200"/>
      <c r="C169" s="201"/>
      <c r="D169" s="202" t="s">
        <v>75</v>
      </c>
      <c r="E169" s="214" t="s">
        <v>132</v>
      </c>
      <c r="F169" s="214" t="s">
        <v>264</v>
      </c>
      <c r="G169" s="201"/>
      <c r="H169" s="201"/>
      <c r="I169" s="204"/>
      <c r="J169" s="215">
        <f>BK169</f>
        <v>0</v>
      </c>
      <c r="K169" s="201"/>
      <c r="L169" s="206"/>
      <c r="M169" s="207"/>
      <c r="N169" s="208"/>
      <c r="O169" s="208"/>
      <c r="P169" s="209">
        <f>SUM(P170:P172)</f>
        <v>0</v>
      </c>
      <c r="Q169" s="208"/>
      <c r="R169" s="209">
        <f>SUM(R170:R172)</f>
        <v>0</v>
      </c>
      <c r="S169" s="208"/>
      <c r="T169" s="210">
        <f>SUM(T170:T172)</f>
        <v>0</v>
      </c>
      <c r="AR169" s="211" t="s">
        <v>84</v>
      </c>
      <c r="AT169" s="212" t="s">
        <v>75</v>
      </c>
      <c r="AU169" s="212" t="s">
        <v>84</v>
      </c>
      <c r="AY169" s="211" t="s">
        <v>125</v>
      </c>
      <c r="BK169" s="213">
        <f>SUM(BK170:BK172)</f>
        <v>0</v>
      </c>
    </row>
    <row r="170" spans="2:65" s="1" customFormat="1" ht="25.5" customHeight="1">
      <c r="B170" s="45"/>
      <c r="C170" s="216" t="s">
        <v>265</v>
      </c>
      <c r="D170" s="216" t="s">
        <v>127</v>
      </c>
      <c r="E170" s="217" t="s">
        <v>266</v>
      </c>
      <c r="F170" s="218" t="s">
        <v>267</v>
      </c>
      <c r="G170" s="219" t="s">
        <v>164</v>
      </c>
      <c r="H170" s="220">
        <v>2.363</v>
      </c>
      <c r="I170" s="221"/>
      <c r="J170" s="222">
        <f>ROUND(I170*H170,2)</f>
        <v>0</v>
      </c>
      <c r="K170" s="218" t="s">
        <v>131</v>
      </c>
      <c r="L170" s="71"/>
      <c r="M170" s="223" t="s">
        <v>21</v>
      </c>
      <c r="N170" s="224" t="s">
        <v>47</v>
      </c>
      <c r="O170" s="46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AR170" s="23" t="s">
        <v>132</v>
      </c>
      <c r="AT170" s="23" t="s">
        <v>127</v>
      </c>
      <c r="AU170" s="23" t="s">
        <v>86</v>
      </c>
      <c r="AY170" s="23" t="s">
        <v>125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23" t="s">
        <v>84</v>
      </c>
      <c r="BK170" s="227">
        <f>ROUND(I170*H170,2)</f>
        <v>0</v>
      </c>
      <c r="BL170" s="23" t="s">
        <v>132</v>
      </c>
      <c r="BM170" s="23" t="s">
        <v>268</v>
      </c>
    </row>
    <row r="171" spans="2:47" s="1" customFormat="1" ht="13.5">
      <c r="B171" s="45"/>
      <c r="C171" s="73"/>
      <c r="D171" s="228" t="s">
        <v>134</v>
      </c>
      <c r="E171" s="73"/>
      <c r="F171" s="229" t="s">
        <v>269</v>
      </c>
      <c r="G171" s="73"/>
      <c r="H171" s="73"/>
      <c r="I171" s="186"/>
      <c r="J171" s="73"/>
      <c r="K171" s="73"/>
      <c r="L171" s="71"/>
      <c r="M171" s="230"/>
      <c r="N171" s="46"/>
      <c r="O171" s="46"/>
      <c r="P171" s="46"/>
      <c r="Q171" s="46"/>
      <c r="R171" s="46"/>
      <c r="S171" s="46"/>
      <c r="T171" s="94"/>
      <c r="AT171" s="23" t="s">
        <v>134</v>
      </c>
      <c r="AU171" s="23" t="s">
        <v>86</v>
      </c>
    </row>
    <row r="172" spans="2:51" s="12" customFormat="1" ht="13.5">
      <c r="B172" s="241"/>
      <c r="C172" s="242"/>
      <c r="D172" s="228" t="s">
        <v>136</v>
      </c>
      <c r="E172" s="243" t="s">
        <v>21</v>
      </c>
      <c r="F172" s="244" t="s">
        <v>270</v>
      </c>
      <c r="G172" s="242"/>
      <c r="H172" s="245">
        <v>2.363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AT172" s="251" t="s">
        <v>136</v>
      </c>
      <c r="AU172" s="251" t="s">
        <v>86</v>
      </c>
      <c r="AV172" s="12" t="s">
        <v>86</v>
      </c>
      <c r="AW172" s="12" t="s">
        <v>39</v>
      </c>
      <c r="AX172" s="12" t="s">
        <v>84</v>
      </c>
      <c r="AY172" s="251" t="s">
        <v>125</v>
      </c>
    </row>
    <row r="173" spans="2:63" s="10" customFormat="1" ht="29.85" customHeight="1">
      <c r="B173" s="200"/>
      <c r="C173" s="201"/>
      <c r="D173" s="202" t="s">
        <v>75</v>
      </c>
      <c r="E173" s="214" t="s">
        <v>155</v>
      </c>
      <c r="F173" s="214" t="s">
        <v>271</v>
      </c>
      <c r="G173" s="201"/>
      <c r="H173" s="201"/>
      <c r="I173" s="204"/>
      <c r="J173" s="215">
        <f>BK173</f>
        <v>0</v>
      </c>
      <c r="K173" s="201"/>
      <c r="L173" s="206"/>
      <c r="M173" s="207"/>
      <c r="N173" s="208"/>
      <c r="O173" s="208"/>
      <c r="P173" s="209">
        <f>SUM(P174:P177)</f>
        <v>0</v>
      </c>
      <c r="Q173" s="208"/>
      <c r="R173" s="209">
        <f>SUM(R174:R177)</f>
        <v>3.0060000000000002</v>
      </c>
      <c r="S173" s="208"/>
      <c r="T173" s="210">
        <f>SUM(T174:T177)</f>
        <v>0</v>
      </c>
      <c r="AR173" s="211" t="s">
        <v>84</v>
      </c>
      <c r="AT173" s="212" t="s">
        <v>75</v>
      </c>
      <c r="AU173" s="212" t="s">
        <v>84</v>
      </c>
      <c r="AY173" s="211" t="s">
        <v>125</v>
      </c>
      <c r="BK173" s="213">
        <f>SUM(BK174:BK177)</f>
        <v>0</v>
      </c>
    </row>
    <row r="174" spans="2:65" s="1" customFormat="1" ht="25.5" customHeight="1">
      <c r="B174" s="45"/>
      <c r="C174" s="216" t="s">
        <v>272</v>
      </c>
      <c r="D174" s="216" t="s">
        <v>127</v>
      </c>
      <c r="E174" s="217" t="s">
        <v>273</v>
      </c>
      <c r="F174" s="218" t="s">
        <v>274</v>
      </c>
      <c r="G174" s="219" t="s">
        <v>130</v>
      </c>
      <c r="H174" s="220">
        <v>36</v>
      </c>
      <c r="I174" s="221"/>
      <c r="J174" s="222">
        <f>ROUND(I174*H174,2)</f>
        <v>0</v>
      </c>
      <c r="K174" s="218" t="s">
        <v>131</v>
      </c>
      <c r="L174" s="71"/>
      <c r="M174" s="223" t="s">
        <v>21</v>
      </c>
      <c r="N174" s="224" t="s">
        <v>47</v>
      </c>
      <c r="O174" s="46"/>
      <c r="P174" s="225">
        <f>O174*H174</f>
        <v>0</v>
      </c>
      <c r="Q174" s="225">
        <v>0.0835</v>
      </c>
      <c r="R174" s="225">
        <f>Q174*H174</f>
        <v>3.0060000000000002</v>
      </c>
      <c r="S174" s="225">
        <v>0</v>
      </c>
      <c r="T174" s="226">
        <f>S174*H174</f>
        <v>0</v>
      </c>
      <c r="AR174" s="23" t="s">
        <v>132</v>
      </c>
      <c r="AT174" s="23" t="s">
        <v>127</v>
      </c>
      <c r="AU174" s="23" t="s">
        <v>86</v>
      </c>
      <c r="AY174" s="23" t="s">
        <v>125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23" t="s">
        <v>84</v>
      </c>
      <c r="BK174" s="227">
        <f>ROUND(I174*H174,2)</f>
        <v>0</v>
      </c>
      <c r="BL174" s="23" t="s">
        <v>132</v>
      </c>
      <c r="BM174" s="23" t="s">
        <v>275</v>
      </c>
    </row>
    <row r="175" spans="2:47" s="1" customFormat="1" ht="13.5">
      <c r="B175" s="45"/>
      <c r="C175" s="73"/>
      <c r="D175" s="228" t="s">
        <v>134</v>
      </c>
      <c r="E175" s="73"/>
      <c r="F175" s="229" t="s">
        <v>276</v>
      </c>
      <c r="G175" s="73"/>
      <c r="H175" s="73"/>
      <c r="I175" s="186"/>
      <c r="J175" s="73"/>
      <c r="K175" s="73"/>
      <c r="L175" s="71"/>
      <c r="M175" s="230"/>
      <c r="N175" s="46"/>
      <c r="O175" s="46"/>
      <c r="P175" s="46"/>
      <c r="Q175" s="46"/>
      <c r="R175" s="46"/>
      <c r="S175" s="46"/>
      <c r="T175" s="94"/>
      <c r="AT175" s="23" t="s">
        <v>134</v>
      </c>
      <c r="AU175" s="23" t="s">
        <v>86</v>
      </c>
    </row>
    <row r="176" spans="2:51" s="11" customFormat="1" ht="13.5">
      <c r="B176" s="231"/>
      <c r="C176" s="232"/>
      <c r="D176" s="228" t="s">
        <v>136</v>
      </c>
      <c r="E176" s="233" t="s">
        <v>21</v>
      </c>
      <c r="F176" s="234" t="s">
        <v>137</v>
      </c>
      <c r="G176" s="232"/>
      <c r="H176" s="233" t="s">
        <v>21</v>
      </c>
      <c r="I176" s="235"/>
      <c r="J176" s="232"/>
      <c r="K176" s="232"/>
      <c r="L176" s="236"/>
      <c r="M176" s="237"/>
      <c r="N176" s="238"/>
      <c r="O176" s="238"/>
      <c r="P176" s="238"/>
      <c r="Q176" s="238"/>
      <c r="R176" s="238"/>
      <c r="S176" s="238"/>
      <c r="T176" s="239"/>
      <c r="AT176" s="240" t="s">
        <v>136</v>
      </c>
      <c r="AU176" s="240" t="s">
        <v>86</v>
      </c>
      <c r="AV176" s="11" t="s">
        <v>84</v>
      </c>
      <c r="AW176" s="11" t="s">
        <v>39</v>
      </c>
      <c r="AX176" s="11" t="s">
        <v>76</v>
      </c>
      <c r="AY176" s="240" t="s">
        <v>125</v>
      </c>
    </row>
    <row r="177" spans="2:51" s="12" customFormat="1" ht="13.5">
      <c r="B177" s="241"/>
      <c r="C177" s="242"/>
      <c r="D177" s="228" t="s">
        <v>136</v>
      </c>
      <c r="E177" s="243" t="s">
        <v>21</v>
      </c>
      <c r="F177" s="244" t="s">
        <v>277</v>
      </c>
      <c r="G177" s="242"/>
      <c r="H177" s="245">
        <v>36</v>
      </c>
      <c r="I177" s="246"/>
      <c r="J177" s="242"/>
      <c r="K177" s="242"/>
      <c r="L177" s="247"/>
      <c r="M177" s="248"/>
      <c r="N177" s="249"/>
      <c r="O177" s="249"/>
      <c r="P177" s="249"/>
      <c r="Q177" s="249"/>
      <c r="R177" s="249"/>
      <c r="S177" s="249"/>
      <c r="T177" s="250"/>
      <c r="AT177" s="251" t="s">
        <v>136</v>
      </c>
      <c r="AU177" s="251" t="s">
        <v>86</v>
      </c>
      <c r="AV177" s="12" t="s">
        <v>86</v>
      </c>
      <c r="AW177" s="12" t="s">
        <v>39</v>
      </c>
      <c r="AX177" s="12" t="s">
        <v>84</v>
      </c>
      <c r="AY177" s="251" t="s">
        <v>125</v>
      </c>
    </row>
    <row r="178" spans="2:63" s="10" customFormat="1" ht="29.85" customHeight="1">
      <c r="B178" s="200"/>
      <c r="C178" s="201"/>
      <c r="D178" s="202" t="s">
        <v>75</v>
      </c>
      <c r="E178" s="214" t="s">
        <v>181</v>
      </c>
      <c r="F178" s="214" t="s">
        <v>278</v>
      </c>
      <c r="G178" s="201"/>
      <c r="H178" s="201"/>
      <c r="I178" s="204"/>
      <c r="J178" s="215">
        <f>BK178</f>
        <v>0</v>
      </c>
      <c r="K178" s="201"/>
      <c r="L178" s="206"/>
      <c r="M178" s="207"/>
      <c r="N178" s="208"/>
      <c r="O178" s="208"/>
      <c r="P178" s="209">
        <f>P179+SUM(P180:P192)</f>
        <v>0</v>
      </c>
      <c r="Q178" s="208"/>
      <c r="R178" s="209">
        <f>R179+SUM(R180:R192)</f>
        <v>0.74007952</v>
      </c>
      <c r="S178" s="208"/>
      <c r="T178" s="210">
        <f>T179+SUM(T180:T192)</f>
        <v>28.096</v>
      </c>
      <c r="AR178" s="211" t="s">
        <v>84</v>
      </c>
      <c r="AT178" s="212" t="s">
        <v>75</v>
      </c>
      <c r="AU178" s="212" t="s">
        <v>84</v>
      </c>
      <c r="AY178" s="211" t="s">
        <v>125</v>
      </c>
      <c r="BK178" s="213">
        <f>BK179+SUM(BK180:BK192)</f>
        <v>0</v>
      </c>
    </row>
    <row r="179" spans="2:65" s="1" customFormat="1" ht="25.5" customHeight="1">
      <c r="B179" s="45"/>
      <c r="C179" s="216" t="s">
        <v>279</v>
      </c>
      <c r="D179" s="216" t="s">
        <v>127</v>
      </c>
      <c r="E179" s="217" t="s">
        <v>280</v>
      </c>
      <c r="F179" s="218" t="s">
        <v>281</v>
      </c>
      <c r="G179" s="219" t="s">
        <v>246</v>
      </c>
      <c r="H179" s="220">
        <v>32</v>
      </c>
      <c r="I179" s="221"/>
      <c r="J179" s="222">
        <f>ROUND(I179*H179,2)</f>
        <v>0</v>
      </c>
      <c r="K179" s="218" t="s">
        <v>131</v>
      </c>
      <c r="L179" s="71"/>
      <c r="M179" s="223" t="s">
        <v>21</v>
      </c>
      <c r="N179" s="224" t="s">
        <v>47</v>
      </c>
      <c r="O179" s="46"/>
      <c r="P179" s="225">
        <f>O179*H179</f>
        <v>0</v>
      </c>
      <c r="Q179" s="225">
        <v>0</v>
      </c>
      <c r="R179" s="225">
        <f>Q179*H179</f>
        <v>0</v>
      </c>
      <c r="S179" s="225">
        <v>0.878</v>
      </c>
      <c r="T179" s="226">
        <f>S179*H179</f>
        <v>28.096</v>
      </c>
      <c r="AR179" s="23" t="s">
        <v>132</v>
      </c>
      <c r="AT179" s="23" t="s">
        <v>127</v>
      </c>
      <c r="AU179" s="23" t="s">
        <v>86</v>
      </c>
      <c r="AY179" s="23" t="s">
        <v>125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23" t="s">
        <v>84</v>
      </c>
      <c r="BK179" s="227">
        <f>ROUND(I179*H179,2)</f>
        <v>0</v>
      </c>
      <c r="BL179" s="23" t="s">
        <v>132</v>
      </c>
      <c r="BM179" s="23" t="s">
        <v>282</v>
      </c>
    </row>
    <row r="180" spans="2:51" s="11" customFormat="1" ht="13.5">
      <c r="B180" s="231"/>
      <c r="C180" s="232"/>
      <c r="D180" s="228" t="s">
        <v>136</v>
      </c>
      <c r="E180" s="233" t="s">
        <v>21</v>
      </c>
      <c r="F180" s="234" t="s">
        <v>137</v>
      </c>
      <c r="G180" s="232"/>
      <c r="H180" s="233" t="s">
        <v>21</v>
      </c>
      <c r="I180" s="235"/>
      <c r="J180" s="232"/>
      <c r="K180" s="232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136</v>
      </c>
      <c r="AU180" s="240" t="s">
        <v>86</v>
      </c>
      <c r="AV180" s="11" t="s">
        <v>84</v>
      </c>
      <c r="AW180" s="11" t="s">
        <v>39</v>
      </c>
      <c r="AX180" s="11" t="s">
        <v>76</v>
      </c>
      <c r="AY180" s="240" t="s">
        <v>125</v>
      </c>
    </row>
    <row r="181" spans="2:51" s="12" customFormat="1" ht="13.5">
      <c r="B181" s="241"/>
      <c r="C181" s="242"/>
      <c r="D181" s="228" t="s">
        <v>136</v>
      </c>
      <c r="E181" s="243" t="s">
        <v>21</v>
      </c>
      <c r="F181" s="244" t="s">
        <v>283</v>
      </c>
      <c r="G181" s="242"/>
      <c r="H181" s="245">
        <v>32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AT181" s="251" t="s">
        <v>136</v>
      </c>
      <c r="AU181" s="251" t="s">
        <v>86</v>
      </c>
      <c r="AV181" s="12" t="s">
        <v>86</v>
      </c>
      <c r="AW181" s="12" t="s">
        <v>39</v>
      </c>
      <c r="AX181" s="12" t="s">
        <v>84</v>
      </c>
      <c r="AY181" s="251" t="s">
        <v>125</v>
      </c>
    </row>
    <row r="182" spans="2:65" s="1" customFormat="1" ht="25.5" customHeight="1">
      <c r="B182" s="45"/>
      <c r="C182" s="216" t="s">
        <v>284</v>
      </c>
      <c r="D182" s="216" t="s">
        <v>127</v>
      </c>
      <c r="E182" s="217" t="s">
        <v>285</v>
      </c>
      <c r="F182" s="218" t="s">
        <v>286</v>
      </c>
      <c r="G182" s="219" t="s">
        <v>164</v>
      </c>
      <c r="H182" s="220">
        <v>0.328</v>
      </c>
      <c r="I182" s="221"/>
      <c r="J182" s="222">
        <f>ROUND(I182*H182,2)</f>
        <v>0</v>
      </c>
      <c r="K182" s="218" t="s">
        <v>131</v>
      </c>
      <c r="L182" s="71"/>
      <c r="M182" s="223" t="s">
        <v>21</v>
      </c>
      <c r="N182" s="224" t="s">
        <v>47</v>
      </c>
      <c r="O182" s="46"/>
      <c r="P182" s="225">
        <f>O182*H182</f>
        <v>0</v>
      </c>
      <c r="Q182" s="225">
        <v>2.25634</v>
      </c>
      <c r="R182" s="225">
        <f>Q182*H182</f>
        <v>0.74007952</v>
      </c>
      <c r="S182" s="225">
        <v>0</v>
      </c>
      <c r="T182" s="226">
        <f>S182*H182</f>
        <v>0</v>
      </c>
      <c r="AR182" s="23" t="s">
        <v>132</v>
      </c>
      <c r="AT182" s="23" t="s">
        <v>127</v>
      </c>
      <c r="AU182" s="23" t="s">
        <v>86</v>
      </c>
      <c r="AY182" s="23" t="s">
        <v>125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23" t="s">
        <v>84</v>
      </c>
      <c r="BK182" s="227">
        <f>ROUND(I182*H182,2)</f>
        <v>0</v>
      </c>
      <c r="BL182" s="23" t="s">
        <v>132</v>
      </c>
      <c r="BM182" s="23" t="s">
        <v>287</v>
      </c>
    </row>
    <row r="183" spans="2:51" s="11" customFormat="1" ht="13.5">
      <c r="B183" s="231"/>
      <c r="C183" s="232"/>
      <c r="D183" s="228" t="s">
        <v>136</v>
      </c>
      <c r="E183" s="233" t="s">
        <v>21</v>
      </c>
      <c r="F183" s="234" t="s">
        <v>137</v>
      </c>
      <c r="G183" s="232"/>
      <c r="H183" s="233" t="s">
        <v>21</v>
      </c>
      <c r="I183" s="235"/>
      <c r="J183" s="232"/>
      <c r="K183" s="232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136</v>
      </c>
      <c r="AU183" s="240" t="s">
        <v>86</v>
      </c>
      <c r="AV183" s="11" t="s">
        <v>84</v>
      </c>
      <c r="AW183" s="11" t="s">
        <v>39</v>
      </c>
      <c r="AX183" s="11" t="s">
        <v>76</v>
      </c>
      <c r="AY183" s="240" t="s">
        <v>125</v>
      </c>
    </row>
    <row r="184" spans="2:51" s="12" customFormat="1" ht="13.5">
      <c r="B184" s="241"/>
      <c r="C184" s="242"/>
      <c r="D184" s="228" t="s">
        <v>136</v>
      </c>
      <c r="E184" s="243" t="s">
        <v>21</v>
      </c>
      <c r="F184" s="244" t="s">
        <v>288</v>
      </c>
      <c r="G184" s="242"/>
      <c r="H184" s="245">
        <v>0.138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AT184" s="251" t="s">
        <v>136</v>
      </c>
      <c r="AU184" s="251" t="s">
        <v>86</v>
      </c>
      <c r="AV184" s="12" t="s">
        <v>86</v>
      </c>
      <c r="AW184" s="12" t="s">
        <v>39</v>
      </c>
      <c r="AX184" s="12" t="s">
        <v>76</v>
      </c>
      <c r="AY184" s="251" t="s">
        <v>125</v>
      </c>
    </row>
    <row r="185" spans="2:51" s="12" customFormat="1" ht="13.5">
      <c r="B185" s="241"/>
      <c r="C185" s="242"/>
      <c r="D185" s="228" t="s">
        <v>136</v>
      </c>
      <c r="E185" s="243" t="s">
        <v>21</v>
      </c>
      <c r="F185" s="244" t="s">
        <v>289</v>
      </c>
      <c r="G185" s="242"/>
      <c r="H185" s="245">
        <v>0.19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AT185" s="251" t="s">
        <v>136</v>
      </c>
      <c r="AU185" s="251" t="s">
        <v>86</v>
      </c>
      <c r="AV185" s="12" t="s">
        <v>86</v>
      </c>
      <c r="AW185" s="12" t="s">
        <v>39</v>
      </c>
      <c r="AX185" s="12" t="s">
        <v>76</v>
      </c>
      <c r="AY185" s="251" t="s">
        <v>125</v>
      </c>
    </row>
    <row r="186" spans="2:51" s="13" customFormat="1" ht="13.5">
      <c r="B186" s="252"/>
      <c r="C186" s="253"/>
      <c r="D186" s="228" t="s">
        <v>136</v>
      </c>
      <c r="E186" s="254" t="s">
        <v>21</v>
      </c>
      <c r="F186" s="255" t="s">
        <v>170</v>
      </c>
      <c r="G186" s="253"/>
      <c r="H186" s="256">
        <v>0.328</v>
      </c>
      <c r="I186" s="257"/>
      <c r="J186" s="253"/>
      <c r="K186" s="253"/>
      <c r="L186" s="258"/>
      <c r="M186" s="259"/>
      <c r="N186" s="260"/>
      <c r="O186" s="260"/>
      <c r="P186" s="260"/>
      <c r="Q186" s="260"/>
      <c r="R186" s="260"/>
      <c r="S186" s="260"/>
      <c r="T186" s="261"/>
      <c r="AT186" s="262" t="s">
        <v>136</v>
      </c>
      <c r="AU186" s="262" t="s">
        <v>86</v>
      </c>
      <c r="AV186" s="13" t="s">
        <v>132</v>
      </c>
      <c r="AW186" s="13" t="s">
        <v>39</v>
      </c>
      <c r="AX186" s="13" t="s">
        <v>84</v>
      </c>
      <c r="AY186" s="262" t="s">
        <v>125</v>
      </c>
    </row>
    <row r="187" spans="2:65" s="1" customFormat="1" ht="16.5" customHeight="1">
      <c r="B187" s="45"/>
      <c r="C187" s="216" t="s">
        <v>290</v>
      </c>
      <c r="D187" s="216" t="s">
        <v>127</v>
      </c>
      <c r="E187" s="217" t="s">
        <v>291</v>
      </c>
      <c r="F187" s="218" t="s">
        <v>292</v>
      </c>
      <c r="G187" s="219" t="s">
        <v>246</v>
      </c>
      <c r="H187" s="220">
        <v>105</v>
      </c>
      <c r="I187" s="221"/>
      <c r="J187" s="222">
        <f>ROUND(I187*H187,2)</f>
        <v>0</v>
      </c>
      <c r="K187" s="218" t="s">
        <v>21</v>
      </c>
      <c r="L187" s="71"/>
      <c r="M187" s="223" t="s">
        <v>21</v>
      </c>
      <c r="N187" s="224" t="s">
        <v>47</v>
      </c>
      <c r="O187" s="46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AR187" s="23" t="s">
        <v>132</v>
      </c>
      <c r="AT187" s="23" t="s">
        <v>127</v>
      </c>
      <c r="AU187" s="23" t="s">
        <v>86</v>
      </c>
      <c r="AY187" s="23" t="s">
        <v>125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23" t="s">
        <v>84</v>
      </c>
      <c r="BK187" s="227">
        <f>ROUND(I187*H187,2)</f>
        <v>0</v>
      </c>
      <c r="BL187" s="23" t="s">
        <v>132</v>
      </c>
      <c r="BM187" s="23" t="s">
        <v>293</v>
      </c>
    </row>
    <row r="188" spans="2:65" s="1" customFormat="1" ht="16.5" customHeight="1">
      <c r="B188" s="45"/>
      <c r="C188" s="216" t="s">
        <v>294</v>
      </c>
      <c r="D188" s="216" t="s">
        <v>127</v>
      </c>
      <c r="E188" s="217" t="s">
        <v>295</v>
      </c>
      <c r="F188" s="218" t="s">
        <v>296</v>
      </c>
      <c r="G188" s="219" t="s">
        <v>246</v>
      </c>
      <c r="H188" s="220">
        <v>110</v>
      </c>
      <c r="I188" s="221"/>
      <c r="J188" s="222">
        <f>ROUND(I188*H188,2)</f>
        <v>0</v>
      </c>
      <c r="K188" s="218" t="s">
        <v>21</v>
      </c>
      <c r="L188" s="71"/>
      <c r="M188" s="223" t="s">
        <v>21</v>
      </c>
      <c r="N188" s="224" t="s">
        <v>47</v>
      </c>
      <c r="O188" s="46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AR188" s="23" t="s">
        <v>132</v>
      </c>
      <c r="AT188" s="23" t="s">
        <v>127</v>
      </c>
      <c r="AU188" s="23" t="s">
        <v>86</v>
      </c>
      <c r="AY188" s="23" t="s">
        <v>125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23" t="s">
        <v>84</v>
      </c>
      <c r="BK188" s="227">
        <f>ROUND(I188*H188,2)</f>
        <v>0</v>
      </c>
      <c r="BL188" s="23" t="s">
        <v>132</v>
      </c>
      <c r="BM188" s="23" t="s">
        <v>297</v>
      </c>
    </row>
    <row r="189" spans="2:65" s="1" customFormat="1" ht="16.5" customHeight="1">
      <c r="B189" s="45"/>
      <c r="C189" s="216" t="s">
        <v>298</v>
      </c>
      <c r="D189" s="216" t="s">
        <v>127</v>
      </c>
      <c r="E189" s="217" t="s">
        <v>299</v>
      </c>
      <c r="F189" s="218" t="s">
        <v>300</v>
      </c>
      <c r="G189" s="219" t="s">
        <v>246</v>
      </c>
      <c r="H189" s="220">
        <v>140</v>
      </c>
      <c r="I189" s="221"/>
      <c r="J189" s="222">
        <f>ROUND(I189*H189,2)</f>
        <v>0</v>
      </c>
      <c r="K189" s="218" t="s">
        <v>21</v>
      </c>
      <c r="L189" s="71"/>
      <c r="M189" s="223" t="s">
        <v>21</v>
      </c>
      <c r="N189" s="224" t="s">
        <v>47</v>
      </c>
      <c r="O189" s="46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AR189" s="23" t="s">
        <v>132</v>
      </c>
      <c r="AT189" s="23" t="s">
        <v>127</v>
      </c>
      <c r="AU189" s="23" t="s">
        <v>86</v>
      </c>
      <c r="AY189" s="23" t="s">
        <v>125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23" t="s">
        <v>84</v>
      </c>
      <c r="BK189" s="227">
        <f>ROUND(I189*H189,2)</f>
        <v>0</v>
      </c>
      <c r="BL189" s="23" t="s">
        <v>132</v>
      </c>
      <c r="BM189" s="23" t="s">
        <v>301</v>
      </c>
    </row>
    <row r="190" spans="2:51" s="12" customFormat="1" ht="13.5">
      <c r="B190" s="241"/>
      <c r="C190" s="242"/>
      <c r="D190" s="228" t="s">
        <v>136</v>
      </c>
      <c r="E190" s="243" t="s">
        <v>21</v>
      </c>
      <c r="F190" s="244" t="s">
        <v>302</v>
      </c>
      <c r="G190" s="242"/>
      <c r="H190" s="245">
        <v>140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AT190" s="251" t="s">
        <v>136</v>
      </c>
      <c r="AU190" s="251" t="s">
        <v>86</v>
      </c>
      <c r="AV190" s="12" t="s">
        <v>86</v>
      </c>
      <c r="AW190" s="12" t="s">
        <v>39</v>
      </c>
      <c r="AX190" s="12" t="s">
        <v>84</v>
      </c>
      <c r="AY190" s="251" t="s">
        <v>125</v>
      </c>
    </row>
    <row r="191" spans="2:65" s="1" customFormat="1" ht="25.5" customHeight="1">
      <c r="B191" s="45"/>
      <c r="C191" s="216" t="s">
        <v>303</v>
      </c>
      <c r="D191" s="216" t="s">
        <v>127</v>
      </c>
      <c r="E191" s="217" t="s">
        <v>304</v>
      </c>
      <c r="F191" s="218" t="s">
        <v>305</v>
      </c>
      <c r="G191" s="219" t="s">
        <v>306</v>
      </c>
      <c r="H191" s="220">
        <v>2</v>
      </c>
      <c r="I191" s="221"/>
      <c r="J191" s="222">
        <f>ROUND(I191*H191,2)</f>
        <v>0</v>
      </c>
      <c r="K191" s="218" t="s">
        <v>21</v>
      </c>
      <c r="L191" s="71"/>
      <c r="M191" s="223" t="s">
        <v>21</v>
      </c>
      <c r="N191" s="224" t="s">
        <v>47</v>
      </c>
      <c r="O191" s="46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AR191" s="23" t="s">
        <v>132</v>
      </c>
      <c r="AT191" s="23" t="s">
        <v>127</v>
      </c>
      <c r="AU191" s="23" t="s">
        <v>86</v>
      </c>
      <c r="AY191" s="23" t="s">
        <v>125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23" t="s">
        <v>84</v>
      </c>
      <c r="BK191" s="227">
        <f>ROUND(I191*H191,2)</f>
        <v>0</v>
      </c>
      <c r="BL191" s="23" t="s">
        <v>132</v>
      </c>
      <c r="BM191" s="23" t="s">
        <v>307</v>
      </c>
    </row>
    <row r="192" spans="2:63" s="10" customFormat="1" ht="22.3" customHeight="1">
      <c r="B192" s="200"/>
      <c r="C192" s="201"/>
      <c r="D192" s="202" t="s">
        <v>75</v>
      </c>
      <c r="E192" s="214" t="s">
        <v>308</v>
      </c>
      <c r="F192" s="214" t="s">
        <v>309</v>
      </c>
      <c r="G192" s="201"/>
      <c r="H192" s="201"/>
      <c r="I192" s="204"/>
      <c r="J192" s="215">
        <f>BK192</f>
        <v>0</v>
      </c>
      <c r="K192" s="201"/>
      <c r="L192" s="206"/>
      <c r="M192" s="207"/>
      <c r="N192" s="208"/>
      <c r="O192" s="208"/>
      <c r="P192" s="209">
        <f>SUM(P193:P201)</f>
        <v>0</v>
      </c>
      <c r="Q192" s="208"/>
      <c r="R192" s="209">
        <f>SUM(R193:R201)</f>
        <v>0</v>
      </c>
      <c r="S192" s="208"/>
      <c r="T192" s="210">
        <f>SUM(T193:T201)</f>
        <v>0</v>
      </c>
      <c r="AR192" s="211" t="s">
        <v>84</v>
      </c>
      <c r="AT192" s="212" t="s">
        <v>75</v>
      </c>
      <c r="AU192" s="212" t="s">
        <v>86</v>
      </c>
      <c r="AY192" s="211" t="s">
        <v>125</v>
      </c>
      <c r="BK192" s="213">
        <f>SUM(BK193:BK201)</f>
        <v>0</v>
      </c>
    </row>
    <row r="193" spans="2:65" s="1" customFormat="1" ht="25.5" customHeight="1">
      <c r="B193" s="45"/>
      <c r="C193" s="216" t="s">
        <v>310</v>
      </c>
      <c r="D193" s="216" t="s">
        <v>127</v>
      </c>
      <c r="E193" s="217" t="s">
        <v>311</v>
      </c>
      <c r="F193" s="218" t="s">
        <v>312</v>
      </c>
      <c r="G193" s="219" t="s">
        <v>200</v>
      </c>
      <c r="H193" s="220">
        <v>0.632</v>
      </c>
      <c r="I193" s="221"/>
      <c r="J193" s="222">
        <f>ROUND(I193*H193,2)</f>
        <v>0</v>
      </c>
      <c r="K193" s="218" t="s">
        <v>131</v>
      </c>
      <c r="L193" s="71"/>
      <c r="M193" s="223" t="s">
        <v>21</v>
      </c>
      <c r="N193" s="224" t="s">
        <v>47</v>
      </c>
      <c r="O193" s="46"/>
      <c r="P193" s="225">
        <f>O193*H193</f>
        <v>0</v>
      </c>
      <c r="Q193" s="225">
        <v>0</v>
      </c>
      <c r="R193" s="225">
        <f>Q193*H193</f>
        <v>0</v>
      </c>
      <c r="S193" s="225">
        <v>0</v>
      </c>
      <c r="T193" s="226">
        <f>S193*H193</f>
        <v>0</v>
      </c>
      <c r="AR193" s="23" t="s">
        <v>132</v>
      </c>
      <c r="AT193" s="23" t="s">
        <v>127</v>
      </c>
      <c r="AU193" s="23" t="s">
        <v>145</v>
      </c>
      <c r="AY193" s="23" t="s">
        <v>125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23" t="s">
        <v>84</v>
      </c>
      <c r="BK193" s="227">
        <f>ROUND(I193*H193,2)</f>
        <v>0</v>
      </c>
      <c r="BL193" s="23" t="s">
        <v>132</v>
      </c>
      <c r="BM193" s="23" t="s">
        <v>313</v>
      </c>
    </row>
    <row r="194" spans="2:47" s="1" customFormat="1" ht="13.5">
      <c r="B194" s="45"/>
      <c r="C194" s="73"/>
      <c r="D194" s="228" t="s">
        <v>134</v>
      </c>
      <c r="E194" s="73"/>
      <c r="F194" s="229" t="s">
        <v>314</v>
      </c>
      <c r="G194" s="73"/>
      <c r="H194" s="73"/>
      <c r="I194" s="186"/>
      <c r="J194" s="73"/>
      <c r="K194" s="73"/>
      <c r="L194" s="71"/>
      <c r="M194" s="230"/>
      <c r="N194" s="46"/>
      <c r="O194" s="46"/>
      <c r="P194" s="46"/>
      <c r="Q194" s="46"/>
      <c r="R194" s="46"/>
      <c r="S194" s="46"/>
      <c r="T194" s="94"/>
      <c r="AT194" s="23" t="s">
        <v>134</v>
      </c>
      <c r="AU194" s="23" t="s">
        <v>145</v>
      </c>
    </row>
    <row r="195" spans="2:51" s="12" customFormat="1" ht="13.5">
      <c r="B195" s="241"/>
      <c r="C195" s="242"/>
      <c r="D195" s="228" t="s">
        <v>136</v>
      </c>
      <c r="E195" s="243" t="s">
        <v>21</v>
      </c>
      <c r="F195" s="244" t="s">
        <v>315</v>
      </c>
      <c r="G195" s="242"/>
      <c r="H195" s="245">
        <v>0.632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AT195" s="251" t="s">
        <v>136</v>
      </c>
      <c r="AU195" s="251" t="s">
        <v>145</v>
      </c>
      <c r="AV195" s="12" t="s">
        <v>86</v>
      </c>
      <c r="AW195" s="12" t="s">
        <v>39</v>
      </c>
      <c r="AX195" s="12" t="s">
        <v>84</v>
      </c>
      <c r="AY195" s="251" t="s">
        <v>125</v>
      </c>
    </row>
    <row r="196" spans="2:65" s="1" customFormat="1" ht="25.5" customHeight="1">
      <c r="B196" s="45"/>
      <c r="C196" s="216" t="s">
        <v>316</v>
      </c>
      <c r="D196" s="216" t="s">
        <v>127</v>
      </c>
      <c r="E196" s="217" t="s">
        <v>317</v>
      </c>
      <c r="F196" s="218" t="s">
        <v>318</v>
      </c>
      <c r="G196" s="219" t="s">
        <v>200</v>
      </c>
      <c r="H196" s="220">
        <v>5.688</v>
      </c>
      <c r="I196" s="221"/>
      <c r="J196" s="222">
        <f>ROUND(I196*H196,2)</f>
        <v>0</v>
      </c>
      <c r="K196" s="218" t="s">
        <v>131</v>
      </c>
      <c r="L196" s="71"/>
      <c r="M196" s="223" t="s">
        <v>21</v>
      </c>
      <c r="N196" s="224" t="s">
        <v>47</v>
      </c>
      <c r="O196" s="46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AR196" s="23" t="s">
        <v>132</v>
      </c>
      <c r="AT196" s="23" t="s">
        <v>127</v>
      </c>
      <c r="AU196" s="23" t="s">
        <v>145</v>
      </c>
      <c r="AY196" s="23" t="s">
        <v>125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23" t="s">
        <v>84</v>
      </c>
      <c r="BK196" s="227">
        <f>ROUND(I196*H196,2)</f>
        <v>0</v>
      </c>
      <c r="BL196" s="23" t="s">
        <v>132</v>
      </c>
      <c r="BM196" s="23" t="s">
        <v>319</v>
      </c>
    </row>
    <row r="197" spans="2:47" s="1" customFormat="1" ht="13.5">
      <c r="B197" s="45"/>
      <c r="C197" s="73"/>
      <c r="D197" s="228" t="s">
        <v>134</v>
      </c>
      <c r="E197" s="73"/>
      <c r="F197" s="229" t="s">
        <v>314</v>
      </c>
      <c r="G197" s="73"/>
      <c r="H197" s="73"/>
      <c r="I197" s="186"/>
      <c r="J197" s="73"/>
      <c r="K197" s="73"/>
      <c r="L197" s="71"/>
      <c r="M197" s="230"/>
      <c r="N197" s="46"/>
      <c r="O197" s="46"/>
      <c r="P197" s="46"/>
      <c r="Q197" s="46"/>
      <c r="R197" s="46"/>
      <c r="S197" s="46"/>
      <c r="T197" s="94"/>
      <c r="AT197" s="23" t="s">
        <v>134</v>
      </c>
      <c r="AU197" s="23" t="s">
        <v>145</v>
      </c>
    </row>
    <row r="198" spans="2:51" s="12" customFormat="1" ht="13.5">
      <c r="B198" s="241"/>
      <c r="C198" s="242"/>
      <c r="D198" s="228" t="s">
        <v>136</v>
      </c>
      <c r="E198" s="243" t="s">
        <v>21</v>
      </c>
      <c r="F198" s="244" t="s">
        <v>320</v>
      </c>
      <c r="G198" s="242"/>
      <c r="H198" s="245">
        <v>5.688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AT198" s="251" t="s">
        <v>136</v>
      </c>
      <c r="AU198" s="251" t="s">
        <v>145</v>
      </c>
      <c r="AV198" s="12" t="s">
        <v>86</v>
      </c>
      <c r="AW198" s="12" t="s">
        <v>39</v>
      </c>
      <c r="AX198" s="12" t="s">
        <v>84</v>
      </c>
      <c r="AY198" s="251" t="s">
        <v>125</v>
      </c>
    </row>
    <row r="199" spans="2:65" s="1" customFormat="1" ht="16.5" customHeight="1">
      <c r="B199" s="45"/>
      <c r="C199" s="216" t="s">
        <v>321</v>
      </c>
      <c r="D199" s="216" t="s">
        <v>127</v>
      </c>
      <c r="E199" s="217" t="s">
        <v>322</v>
      </c>
      <c r="F199" s="218" t="s">
        <v>323</v>
      </c>
      <c r="G199" s="219" t="s">
        <v>200</v>
      </c>
      <c r="H199" s="220">
        <v>0.632</v>
      </c>
      <c r="I199" s="221"/>
      <c r="J199" s="222">
        <f>ROUND(I199*H199,2)</f>
        <v>0</v>
      </c>
      <c r="K199" s="218" t="s">
        <v>131</v>
      </c>
      <c r="L199" s="71"/>
      <c r="M199" s="223" t="s">
        <v>21</v>
      </c>
      <c r="N199" s="224" t="s">
        <v>47</v>
      </c>
      <c r="O199" s="46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AR199" s="23" t="s">
        <v>132</v>
      </c>
      <c r="AT199" s="23" t="s">
        <v>127</v>
      </c>
      <c r="AU199" s="23" t="s">
        <v>145</v>
      </c>
      <c r="AY199" s="23" t="s">
        <v>125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23" t="s">
        <v>84</v>
      </c>
      <c r="BK199" s="227">
        <f>ROUND(I199*H199,2)</f>
        <v>0</v>
      </c>
      <c r="BL199" s="23" t="s">
        <v>132</v>
      </c>
      <c r="BM199" s="23" t="s">
        <v>324</v>
      </c>
    </row>
    <row r="200" spans="2:47" s="1" customFormat="1" ht="13.5">
      <c r="B200" s="45"/>
      <c r="C200" s="73"/>
      <c r="D200" s="228" t="s">
        <v>134</v>
      </c>
      <c r="E200" s="73"/>
      <c r="F200" s="229" t="s">
        <v>325</v>
      </c>
      <c r="G200" s="73"/>
      <c r="H200" s="73"/>
      <c r="I200" s="186"/>
      <c r="J200" s="73"/>
      <c r="K200" s="73"/>
      <c r="L200" s="71"/>
      <c r="M200" s="230"/>
      <c r="N200" s="46"/>
      <c r="O200" s="46"/>
      <c r="P200" s="46"/>
      <c r="Q200" s="46"/>
      <c r="R200" s="46"/>
      <c r="S200" s="46"/>
      <c r="T200" s="94"/>
      <c r="AT200" s="23" t="s">
        <v>134</v>
      </c>
      <c r="AU200" s="23" t="s">
        <v>145</v>
      </c>
    </row>
    <row r="201" spans="2:51" s="12" customFormat="1" ht="13.5">
      <c r="B201" s="241"/>
      <c r="C201" s="242"/>
      <c r="D201" s="228" t="s">
        <v>136</v>
      </c>
      <c r="E201" s="243" t="s">
        <v>21</v>
      </c>
      <c r="F201" s="244" t="s">
        <v>315</v>
      </c>
      <c r="G201" s="242"/>
      <c r="H201" s="245">
        <v>0.632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AT201" s="251" t="s">
        <v>136</v>
      </c>
      <c r="AU201" s="251" t="s">
        <v>145</v>
      </c>
      <c r="AV201" s="12" t="s">
        <v>86</v>
      </c>
      <c r="AW201" s="12" t="s">
        <v>39</v>
      </c>
      <c r="AX201" s="12" t="s">
        <v>84</v>
      </c>
      <c r="AY201" s="251" t="s">
        <v>125</v>
      </c>
    </row>
    <row r="202" spans="2:63" s="10" customFormat="1" ht="29.85" customHeight="1">
      <c r="B202" s="200"/>
      <c r="C202" s="201"/>
      <c r="D202" s="202" t="s">
        <v>75</v>
      </c>
      <c r="E202" s="214" t="s">
        <v>326</v>
      </c>
      <c r="F202" s="214" t="s">
        <v>327</v>
      </c>
      <c r="G202" s="201"/>
      <c r="H202" s="201"/>
      <c r="I202" s="204"/>
      <c r="J202" s="215">
        <f>BK202</f>
        <v>0</v>
      </c>
      <c r="K202" s="201"/>
      <c r="L202" s="206"/>
      <c r="M202" s="207"/>
      <c r="N202" s="208"/>
      <c r="O202" s="208"/>
      <c r="P202" s="209">
        <f>SUM(P203:P205)</f>
        <v>0</v>
      </c>
      <c r="Q202" s="208"/>
      <c r="R202" s="209">
        <f>SUM(R203:R205)</f>
        <v>0</v>
      </c>
      <c r="S202" s="208"/>
      <c r="T202" s="210">
        <f>SUM(T203:T205)</f>
        <v>0</v>
      </c>
      <c r="AR202" s="211" t="s">
        <v>84</v>
      </c>
      <c r="AT202" s="212" t="s">
        <v>75</v>
      </c>
      <c r="AU202" s="212" t="s">
        <v>84</v>
      </c>
      <c r="AY202" s="211" t="s">
        <v>125</v>
      </c>
      <c r="BK202" s="213">
        <f>SUM(BK203:BK205)</f>
        <v>0</v>
      </c>
    </row>
    <row r="203" spans="2:65" s="1" customFormat="1" ht="25.5" customHeight="1">
      <c r="B203" s="45"/>
      <c r="C203" s="216" t="s">
        <v>328</v>
      </c>
      <c r="D203" s="216" t="s">
        <v>127</v>
      </c>
      <c r="E203" s="217" t="s">
        <v>329</v>
      </c>
      <c r="F203" s="218" t="s">
        <v>330</v>
      </c>
      <c r="G203" s="219" t="s">
        <v>200</v>
      </c>
      <c r="H203" s="220">
        <v>0.632</v>
      </c>
      <c r="I203" s="221"/>
      <c r="J203" s="222">
        <f>ROUND(I203*H203,2)</f>
        <v>0</v>
      </c>
      <c r="K203" s="218" t="s">
        <v>131</v>
      </c>
      <c r="L203" s="71"/>
      <c r="M203" s="223" t="s">
        <v>21</v>
      </c>
      <c r="N203" s="224" t="s">
        <v>47</v>
      </c>
      <c r="O203" s="46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AR203" s="23" t="s">
        <v>132</v>
      </c>
      <c r="AT203" s="23" t="s">
        <v>127</v>
      </c>
      <c r="AU203" s="23" t="s">
        <v>86</v>
      </c>
      <c r="AY203" s="23" t="s">
        <v>125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23" t="s">
        <v>84</v>
      </c>
      <c r="BK203" s="227">
        <f>ROUND(I203*H203,2)</f>
        <v>0</v>
      </c>
      <c r="BL203" s="23" t="s">
        <v>132</v>
      </c>
      <c r="BM203" s="23" t="s">
        <v>331</v>
      </c>
    </row>
    <row r="204" spans="2:47" s="1" customFormat="1" ht="13.5">
      <c r="B204" s="45"/>
      <c r="C204" s="73"/>
      <c r="D204" s="228" t="s">
        <v>134</v>
      </c>
      <c r="E204" s="73"/>
      <c r="F204" s="229" t="s">
        <v>332</v>
      </c>
      <c r="G204" s="73"/>
      <c r="H204" s="73"/>
      <c r="I204" s="186"/>
      <c r="J204" s="73"/>
      <c r="K204" s="73"/>
      <c r="L204" s="71"/>
      <c r="M204" s="230"/>
      <c r="N204" s="46"/>
      <c r="O204" s="46"/>
      <c r="P204" s="46"/>
      <c r="Q204" s="46"/>
      <c r="R204" s="46"/>
      <c r="S204" s="46"/>
      <c r="T204" s="94"/>
      <c r="AT204" s="23" t="s">
        <v>134</v>
      </c>
      <c r="AU204" s="23" t="s">
        <v>86</v>
      </c>
    </row>
    <row r="205" spans="2:51" s="12" customFormat="1" ht="13.5">
      <c r="B205" s="241"/>
      <c r="C205" s="242"/>
      <c r="D205" s="228" t="s">
        <v>136</v>
      </c>
      <c r="E205" s="243" t="s">
        <v>21</v>
      </c>
      <c r="F205" s="244" t="s">
        <v>315</v>
      </c>
      <c r="G205" s="242"/>
      <c r="H205" s="245">
        <v>0.632</v>
      </c>
      <c r="I205" s="246"/>
      <c r="J205" s="242"/>
      <c r="K205" s="242"/>
      <c r="L205" s="247"/>
      <c r="M205" s="248"/>
      <c r="N205" s="249"/>
      <c r="O205" s="249"/>
      <c r="P205" s="249"/>
      <c r="Q205" s="249"/>
      <c r="R205" s="249"/>
      <c r="S205" s="249"/>
      <c r="T205" s="250"/>
      <c r="AT205" s="251" t="s">
        <v>136</v>
      </c>
      <c r="AU205" s="251" t="s">
        <v>86</v>
      </c>
      <c r="AV205" s="12" t="s">
        <v>86</v>
      </c>
      <c r="AW205" s="12" t="s">
        <v>39</v>
      </c>
      <c r="AX205" s="12" t="s">
        <v>84</v>
      </c>
      <c r="AY205" s="251" t="s">
        <v>125</v>
      </c>
    </row>
    <row r="206" spans="2:63" s="10" customFormat="1" ht="37.4" customHeight="1">
      <c r="B206" s="200"/>
      <c r="C206" s="201"/>
      <c r="D206" s="202" t="s">
        <v>75</v>
      </c>
      <c r="E206" s="203" t="s">
        <v>333</v>
      </c>
      <c r="F206" s="203" t="s">
        <v>334</v>
      </c>
      <c r="G206" s="201"/>
      <c r="H206" s="201"/>
      <c r="I206" s="204"/>
      <c r="J206" s="205">
        <f>BK206</f>
        <v>0</v>
      </c>
      <c r="K206" s="201"/>
      <c r="L206" s="206"/>
      <c r="M206" s="207"/>
      <c r="N206" s="208"/>
      <c r="O206" s="208"/>
      <c r="P206" s="209">
        <f>SUM(P207:P211)</f>
        <v>0</v>
      </c>
      <c r="Q206" s="208"/>
      <c r="R206" s="209">
        <f>SUM(R207:R211)</f>
        <v>0</v>
      </c>
      <c r="S206" s="208"/>
      <c r="T206" s="210">
        <f>SUM(T207:T211)</f>
        <v>0</v>
      </c>
      <c r="AR206" s="211" t="s">
        <v>155</v>
      </c>
      <c r="AT206" s="212" t="s">
        <v>75</v>
      </c>
      <c r="AU206" s="212" t="s">
        <v>76</v>
      </c>
      <c r="AY206" s="211" t="s">
        <v>125</v>
      </c>
      <c r="BK206" s="213">
        <f>SUM(BK207:BK211)</f>
        <v>0</v>
      </c>
    </row>
    <row r="207" spans="2:65" s="1" customFormat="1" ht="16.5" customHeight="1">
      <c r="B207" s="45"/>
      <c r="C207" s="216" t="s">
        <v>335</v>
      </c>
      <c r="D207" s="216" t="s">
        <v>127</v>
      </c>
      <c r="E207" s="217" t="s">
        <v>336</v>
      </c>
      <c r="F207" s="218" t="s">
        <v>337</v>
      </c>
      <c r="G207" s="219" t="s">
        <v>306</v>
      </c>
      <c r="H207" s="220">
        <v>1</v>
      </c>
      <c r="I207" s="221"/>
      <c r="J207" s="222">
        <f>ROUND(I207*H207,2)</f>
        <v>0</v>
      </c>
      <c r="K207" s="218" t="s">
        <v>21</v>
      </c>
      <c r="L207" s="71"/>
      <c r="M207" s="223" t="s">
        <v>21</v>
      </c>
      <c r="N207" s="224" t="s">
        <v>47</v>
      </c>
      <c r="O207" s="46"/>
      <c r="P207" s="225">
        <f>O207*H207</f>
        <v>0</v>
      </c>
      <c r="Q207" s="225">
        <v>0</v>
      </c>
      <c r="R207" s="225">
        <f>Q207*H207</f>
        <v>0</v>
      </c>
      <c r="S207" s="225">
        <v>0</v>
      </c>
      <c r="T207" s="226">
        <f>S207*H207</f>
        <v>0</v>
      </c>
      <c r="AR207" s="23" t="s">
        <v>132</v>
      </c>
      <c r="AT207" s="23" t="s">
        <v>127</v>
      </c>
      <c r="AU207" s="23" t="s">
        <v>84</v>
      </c>
      <c r="AY207" s="23" t="s">
        <v>125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23" t="s">
        <v>84</v>
      </c>
      <c r="BK207" s="227">
        <f>ROUND(I207*H207,2)</f>
        <v>0</v>
      </c>
      <c r="BL207" s="23" t="s">
        <v>132</v>
      </c>
      <c r="BM207" s="23" t="s">
        <v>338</v>
      </c>
    </row>
    <row r="208" spans="2:65" s="1" customFormat="1" ht="16.5" customHeight="1">
      <c r="B208" s="45"/>
      <c r="C208" s="216" t="s">
        <v>339</v>
      </c>
      <c r="D208" s="216" t="s">
        <v>127</v>
      </c>
      <c r="E208" s="217" t="s">
        <v>340</v>
      </c>
      <c r="F208" s="218" t="s">
        <v>341</v>
      </c>
      <c r="G208" s="219" t="s">
        <v>306</v>
      </c>
      <c r="H208" s="220">
        <v>1</v>
      </c>
      <c r="I208" s="221"/>
      <c r="J208" s="222">
        <f>ROUND(I208*H208,2)</f>
        <v>0</v>
      </c>
      <c r="K208" s="218" t="s">
        <v>21</v>
      </c>
      <c r="L208" s="71"/>
      <c r="M208" s="223" t="s">
        <v>21</v>
      </c>
      <c r="N208" s="224" t="s">
        <v>47</v>
      </c>
      <c r="O208" s="46"/>
      <c r="P208" s="225">
        <f>O208*H208</f>
        <v>0</v>
      </c>
      <c r="Q208" s="225">
        <v>0</v>
      </c>
      <c r="R208" s="225">
        <f>Q208*H208</f>
        <v>0</v>
      </c>
      <c r="S208" s="225">
        <v>0</v>
      </c>
      <c r="T208" s="226">
        <f>S208*H208</f>
        <v>0</v>
      </c>
      <c r="AR208" s="23" t="s">
        <v>132</v>
      </c>
      <c r="AT208" s="23" t="s">
        <v>127</v>
      </c>
      <c r="AU208" s="23" t="s">
        <v>84</v>
      </c>
      <c r="AY208" s="23" t="s">
        <v>125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23" t="s">
        <v>84</v>
      </c>
      <c r="BK208" s="227">
        <f>ROUND(I208*H208,2)</f>
        <v>0</v>
      </c>
      <c r="BL208" s="23" t="s">
        <v>132</v>
      </c>
      <c r="BM208" s="23" t="s">
        <v>342</v>
      </c>
    </row>
    <row r="209" spans="2:65" s="1" customFormat="1" ht="89.25" customHeight="1">
      <c r="B209" s="45"/>
      <c r="C209" s="216" t="s">
        <v>343</v>
      </c>
      <c r="D209" s="216" t="s">
        <v>127</v>
      </c>
      <c r="E209" s="217" t="s">
        <v>344</v>
      </c>
      <c r="F209" s="218" t="s">
        <v>345</v>
      </c>
      <c r="G209" s="219" t="s">
        <v>306</v>
      </c>
      <c r="H209" s="220">
        <v>1</v>
      </c>
      <c r="I209" s="221"/>
      <c r="J209" s="222">
        <f>ROUND(I209*H209,2)</f>
        <v>0</v>
      </c>
      <c r="K209" s="218" t="s">
        <v>21</v>
      </c>
      <c r="L209" s="71"/>
      <c r="M209" s="223" t="s">
        <v>21</v>
      </c>
      <c r="N209" s="224" t="s">
        <v>47</v>
      </c>
      <c r="O209" s="46"/>
      <c r="P209" s="225">
        <f>O209*H209</f>
        <v>0</v>
      </c>
      <c r="Q209" s="225">
        <v>0</v>
      </c>
      <c r="R209" s="225">
        <f>Q209*H209</f>
        <v>0</v>
      </c>
      <c r="S209" s="225">
        <v>0</v>
      </c>
      <c r="T209" s="226">
        <f>S209*H209</f>
        <v>0</v>
      </c>
      <c r="AR209" s="23" t="s">
        <v>132</v>
      </c>
      <c r="AT209" s="23" t="s">
        <v>127</v>
      </c>
      <c r="AU209" s="23" t="s">
        <v>84</v>
      </c>
      <c r="AY209" s="23" t="s">
        <v>125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23" t="s">
        <v>84</v>
      </c>
      <c r="BK209" s="227">
        <f>ROUND(I209*H209,2)</f>
        <v>0</v>
      </c>
      <c r="BL209" s="23" t="s">
        <v>132</v>
      </c>
      <c r="BM209" s="23" t="s">
        <v>346</v>
      </c>
    </row>
    <row r="210" spans="2:65" s="1" customFormat="1" ht="25.5" customHeight="1">
      <c r="B210" s="45"/>
      <c r="C210" s="216" t="s">
        <v>347</v>
      </c>
      <c r="D210" s="216" t="s">
        <v>127</v>
      </c>
      <c r="E210" s="217" t="s">
        <v>348</v>
      </c>
      <c r="F210" s="218" t="s">
        <v>349</v>
      </c>
      <c r="G210" s="219" t="s">
        <v>306</v>
      </c>
      <c r="H210" s="220">
        <v>1</v>
      </c>
      <c r="I210" s="221"/>
      <c r="J210" s="222">
        <f>ROUND(I210*H210,2)</f>
        <v>0</v>
      </c>
      <c r="K210" s="218" t="s">
        <v>21</v>
      </c>
      <c r="L210" s="71"/>
      <c r="M210" s="223" t="s">
        <v>21</v>
      </c>
      <c r="N210" s="224" t="s">
        <v>47</v>
      </c>
      <c r="O210" s="46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AR210" s="23" t="s">
        <v>132</v>
      </c>
      <c r="AT210" s="23" t="s">
        <v>127</v>
      </c>
      <c r="AU210" s="23" t="s">
        <v>84</v>
      </c>
      <c r="AY210" s="23" t="s">
        <v>125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23" t="s">
        <v>84</v>
      </c>
      <c r="BK210" s="227">
        <f>ROUND(I210*H210,2)</f>
        <v>0</v>
      </c>
      <c r="BL210" s="23" t="s">
        <v>132</v>
      </c>
      <c r="BM210" s="23" t="s">
        <v>350</v>
      </c>
    </row>
    <row r="211" spans="2:65" s="1" customFormat="1" ht="25.5" customHeight="1">
      <c r="B211" s="45"/>
      <c r="C211" s="216" t="s">
        <v>351</v>
      </c>
      <c r="D211" s="216" t="s">
        <v>127</v>
      </c>
      <c r="E211" s="217" t="s">
        <v>352</v>
      </c>
      <c r="F211" s="218" t="s">
        <v>353</v>
      </c>
      <c r="G211" s="219" t="s">
        <v>141</v>
      </c>
      <c r="H211" s="220">
        <v>8</v>
      </c>
      <c r="I211" s="221"/>
      <c r="J211" s="222">
        <f>ROUND(I211*H211,2)</f>
        <v>0</v>
      </c>
      <c r="K211" s="218" t="s">
        <v>21</v>
      </c>
      <c r="L211" s="71"/>
      <c r="M211" s="223" t="s">
        <v>21</v>
      </c>
      <c r="N211" s="273" t="s">
        <v>47</v>
      </c>
      <c r="O211" s="274"/>
      <c r="P211" s="275">
        <f>O211*H211</f>
        <v>0</v>
      </c>
      <c r="Q211" s="275">
        <v>0</v>
      </c>
      <c r="R211" s="275">
        <f>Q211*H211</f>
        <v>0</v>
      </c>
      <c r="S211" s="275">
        <v>0</v>
      </c>
      <c r="T211" s="276">
        <f>S211*H211</f>
        <v>0</v>
      </c>
      <c r="AR211" s="23" t="s">
        <v>132</v>
      </c>
      <c r="AT211" s="23" t="s">
        <v>127</v>
      </c>
      <c r="AU211" s="23" t="s">
        <v>84</v>
      </c>
      <c r="AY211" s="23" t="s">
        <v>125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23" t="s">
        <v>84</v>
      </c>
      <c r="BK211" s="227">
        <f>ROUND(I211*H211,2)</f>
        <v>0</v>
      </c>
      <c r="BL211" s="23" t="s">
        <v>132</v>
      </c>
      <c r="BM211" s="23" t="s">
        <v>354</v>
      </c>
    </row>
    <row r="212" spans="2:12" s="1" customFormat="1" ht="6.95" customHeight="1">
      <c r="B212" s="66"/>
      <c r="C212" s="67"/>
      <c r="D212" s="67"/>
      <c r="E212" s="67"/>
      <c r="F212" s="67"/>
      <c r="G212" s="67"/>
      <c r="H212" s="67"/>
      <c r="I212" s="161"/>
      <c r="J212" s="67"/>
      <c r="K212" s="67"/>
      <c r="L212" s="71"/>
    </row>
  </sheetData>
  <sheetProtection password="CC35" sheet="1" objects="1" scenarios="1" formatColumns="0" formatRows="0" autoFilter="0"/>
  <autoFilter ref="C84:K211"/>
  <mergeCells count="10">
    <mergeCell ref="E7:H7"/>
    <mergeCell ref="E9:H9"/>
    <mergeCell ref="E24:H24"/>
    <mergeCell ref="E45:H45"/>
    <mergeCell ref="E47:H47"/>
    <mergeCell ref="J51:J52"/>
    <mergeCell ref="E75:H75"/>
    <mergeCell ref="E77:H77"/>
    <mergeCell ref="G1:H1"/>
    <mergeCell ref="L2:V2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7" customWidth="1"/>
    <col min="2" max="2" width="1.66796875" style="277" customWidth="1"/>
    <col min="3" max="4" width="5" style="277" customWidth="1"/>
    <col min="5" max="5" width="11.66015625" style="277" customWidth="1"/>
    <col min="6" max="6" width="9.16015625" style="277" customWidth="1"/>
    <col min="7" max="7" width="5" style="277" customWidth="1"/>
    <col min="8" max="8" width="77.83203125" style="277" customWidth="1"/>
    <col min="9" max="10" width="20" style="277" customWidth="1"/>
    <col min="11" max="11" width="1.66796875" style="277" customWidth="1"/>
  </cols>
  <sheetData>
    <row r="1" ht="37.5" customHeight="1"/>
    <row r="2" spans="2:11" ht="7.5" customHeight="1">
      <c r="B2" s="278"/>
      <c r="C2" s="279"/>
      <c r="D2" s="279"/>
      <c r="E2" s="279"/>
      <c r="F2" s="279"/>
      <c r="G2" s="279"/>
      <c r="H2" s="279"/>
      <c r="I2" s="279"/>
      <c r="J2" s="279"/>
      <c r="K2" s="280"/>
    </row>
    <row r="3" spans="2:11" s="14" customFormat="1" ht="45" customHeight="1">
      <c r="B3" s="281"/>
      <c r="C3" s="282" t="s">
        <v>355</v>
      </c>
      <c r="D3" s="282"/>
      <c r="E3" s="282"/>
      <c r="F3" s="282"/>
      <c r="G3" s="282"/>
      <c r="H3" s="282"/>
      <c r="I3" s="282"/>
      <c r="J3" s="282"/>
      <c r="K3" s="283"/>
    </row>
    <row r="4" spans="2:11" ht="25.5" customHeight="1">
      <c r="B4" s="284"/>
      <c r="C4" s="285" t="s">
        <v>356</v>
      </c>
      <c r="D4" s="285"/>
      <c r="E4" s="285"/>
      <c r="F4" s="285"/>
      <c r="G4" s="285"/>
      <c r="H4" s="285"/>
      <c r="I4" s="285"/>
      <c r="J4" s="285"/>
      <c r="K4" s="286"/>
    </row>
    <row r="5" spans="2:11" ht="5.25" customHeight="1">
      <c r="B5" s="284"/>
      <c r="C5" s="287"/>
      <c r="D5" s="287"/>
      <c r="E5" s="287"/>
      <c r="F5" s="287"/>
      <c r="G5" s="287"/>
      <c r="H5" s="287"/>
      <c r="I5" s="287"/>
      <c r="J5" s="287"/>
      <c r="K5" s="286"/>
    </row>
    <row r="6" spans="2:11" ht="15" customHeight="1">
      <c r="B6" s="284"/>
      <c r="C6" s="288" t="s">
        <v>357</v>
      </c>
      <c r="D6" s="288"/>
      <c r="E6" s="288"/>
      <c r="F6" s="288"/>
      <c r="G6" s="288"/>
      <c r="H6" s="288"/>
      <c r="I6" s="288"/>
      <c r="J6" s="288"/>
      <c r="K6" s="286"/>
    </row>
    <row r="7" spans="2:11" ht="15" customHeight="1">
      <c r="B7" s="289"/>
      <c r="C7" s="288" t="s">
        <v>358</v>
      </c>
      <c r="D7" s="288"/>
      <c r="E7" s="288"/>
      <c r="F7" s="288"/>
      <c r="G7" s="288"/>
      <c r="H7" s="288"/>
      <c r="I7" s="288"/>
      <c r="J7" s="288"/>
      <c r="K7" s="286"/>
    </row>
    <row r="8" spans="2:11" ht="12.75" customHeight="1">
      <c r="B8" s="289"/>
      <c r="C8" s="288"/>
      <c r="D8" s="288"/>
      <c r="E8" s="288"/>
      <c r="F8" s="288"/>
      <c r="G8" s="288"/>
      <c r="H8" s="288"/>
      <c r="I8" s="288"/>
      <c r="J8" s="288"/>
      <c r="K8" s="286"/>
    </row>
    <row r="9" spans="2:11" ht="15" customHeight="1">
      <c r="B9" s="289"/>
      <c r="C9" s="288" t="s">
        <v>359</v>
      </c>
      <c r="D9" s="288"/>
      <c r="E9" s="288"/>
      <c r="F9" s="288"/>
      <c r="G9" s="288"/>
      <c r="H9" s="288"/>
      <c r="I9" s="288"/>
      <c r="J9" s="288"/>
      <c r="K9" s="286"/>
    </row>
    <row r="10" spans="2:11" ht="15" customHeight="1">
      <c r="B10" s="289"/>
      <c r="C10" s="288"/>
      <c r="D10" s="288" t="s">
        <v>360</v>
      </c>
      <c r="E10" s="288"/>
      <c r="F10" s="288"/>
      <c r="G10" s="288"/>
      <c r="H10" s="288"/>
      <c r="I10" s="288"/>
      <c r="J10" s="288"/>
      <c r="K10" s="286"/>
    </row>
    <row r="11" spans="2:11" ht="15" customHeight="1">
      <c r="B11" s="289"/>
      <c r="C11" s="290"/>
      <c r="D11" s="288" t="s">
        <v>361</v>
      </c>
      <c r="E11" s="288"/>
      <c r="F11" s="288"/>
      <c r="G11" s="288"/>
      <c r="H11" s="288"/>
      <c r="I11" s="288"/>
      <c r="J11" s="288"/>
      <c r="K11" s="286"/>
    </row>
    <row r="12" spans="2:11" ht="12.75" customHeight="1">
      <c r="B12" s="289"/>
      <c r="C12" s="290"/>
      <c r="D12" s="290"/>
      <c r="E12" s="290"/>
      <c r="F12" s="290"/>
      <c r="G12" s="290"/>
      <c r="H12" s="290"/>
      <c r="I12" s="290"/>
      <c r="J12" s="290"/>
      <c r="K12" s="286"/>
    </row>
    <row r="13" spans="2:11" ht="15" customHeight="1">
      <c r="B13" s="289"/>
      <c r="C13" s="290"/>
      <c r="D13" s="288" t="s">
        <v>362</v>
      </c>
      <c r="E13" s="288"/>
      <c r="F13" s="288"/>
      <c r="G13" s="288"/>
      <c r="H13" s="288"/>
      <c r="I13" s="288"/>
      <c r="J13" s="288"/>
      <c r="K13" s="286"/>
    </row>
    <row r="14" spans="2:11" ht="15" customHeight="1">
      <c r="B14" s="289"/>
      <c r="C14" s="290"/>
      <c r="D14" s="288" t="s">
        <v>363</v>
      </c>
      <c r="E14" s="288"/>
      <c r="F14" s="288"/>
      <c r="G14" s="288"/>
      <c r="H14" s="288"/>
      <c r="I14" s="288"/>
      <c r="J14" s="288"/>
      <c r="K14" s="286"/>
    </row>
    <row r="15" spans="2:11" ht="15" customHeight="1">
      <c r="B15" s="289"/>
      <c r="C15" s="290"/>
      <c r="D15" s="288" t="s">
        <v>364</v>
      </c>
      <c r="E15" s="288"/>
      <c r="F15" s="288"/>
      <c r="G15" s="288"/>
      <c r="H15" s="288"/>
      <c r="I15" s="288"/>
      <c r="J15" s="288"/>
      <c r="K15" s="286"/>
    </row>
    <row r="16" spans="2:11" ht="15" customHeight="1">
      <c r="B16" s="289"/>
      <c r="C16" s="290"/>
      <c r="D16" s="290"/>
      <c r="E16" s="291" t="s">
        <v>83</v>
      </c>
      <c r="F16" s="288" t="s">
        <v>365</v>
      </c>
      <c r="G16" s="288"/>
      <c r="H16" s="288"/>
      <c r="I16" s="288"/>
      <c r="J16" s="288"/>
      <c r="K16" s="286"/>
    </row>
    <row r="17" spans="2:11" ht="15" customHeight="1">
      <c r="B17" s="289"/>
      <c r="C17" s="290"/>
      <c r="D17" s="290"/>
      <c r="E17" s="291" t="s">
        <v>366</v>
      </c>
      <c r="F17" s="288" t="s">
        <v>367</v>
      </c>
      <c r="G17" s="288"/>
      <c r="H17" s="288"/>
      <c r="I17" s="288"/>
      <c r="J17" s="288"/>
      <c r="K17" s="286"/>
    </row>
    <row r="18" spans="2:11" ht="15" customHeight="1">
      <c r="B18" s="289"/>
      <c r="C18" s="290"/>
      <c r="D18" s="290"/>
      <c r="E18" s="291" t="s">
        <v>368</v>
      </c>
      <c r="F18" s="288" t="s">
        <v>369</v>
      </c>
      <c r="G18" s="288"/>
      <c r="H18" s="288"/>
      <c r="I18" s="288"/>
      <c r="J18" s="288"/>
      <c r="K18" s="286"/>
    </row>
    <row r="19" spans="2:11" ht="15" customHeight="1">
      <c r="B19" s="289"/>
      <c r="C19" s="290"/>
      <c r="D19" s="290"/>
      <c r="E19" s="291" t="s">
        <v>370</v>
      </c>
      <c r="F19" s="288" t="s">
        <v>371</v>
      </c>
      <c r="G19" s="288"/>
      <c r="H19" s="288"/>
      <c r="I19" s="288"/>
      <c r="J19" s="288"/>
      <c r="K19" s="286"/>
    </row>
    <row r="20" spans="2:11" ht="15" customHeight="1">
      <c r="B20" s="289"/>
      <c r="C20" s="290"/>
      <c r="D20" s="290"/>
      <c r="E20" s="291" t="s">
        <v>372</v>
      </c>
      <c r="F20" s="288" t="s">
        <v>373</v>
      </c>
      <c r="G20" s="288"/>
      <c r="H20" s="288"/>
      <c r="I20" s="288"/>
      <c r="J20" s="288"/>
      <c r="K20" s="286"/>
    </row>
    <row r="21" spans="2:11" ht="15" customHeight="1">
      <c r="B21" s="289"/>
      <c r="C21" s="290"/>
      <c r="D21" s="290"/>
      <c r="E21" s="291" t="s">
        <v>374</v>
      </c>
      <c r="F21" s="288" t="s">
        <v>375</v>
      </c>
      <c r="G21" s="288"/>
      <c r="H21" s="288"/>
      <c r="I21" s="288"/>
      <c r="J21" s="288"/>
      <c r="K21" s="286"/>
    </row>
    <row r="22" spans="2:11" ht="12.75" customHeight="1">
      <c r="B22" s="289"/>
      <c r="C22" s="290"/>
      <c r="D22" s="290"/>
      <c r="E22" s="290"/>
      <c r="F22" s="290"/>
      <c r="G22" s="290"/>
      <c r="H22" s="290"/>
      <c r="I22" s="290"/>
      <c r="J22" s="290"/>
      <c r="K22" s="286"/>
    </row>
    <row r="23" spans="2:11" ht="15" customHeight="1">
      <c r="B23" s="289"/>
      <c r="C23" s="288" t="s">
        <v>376</v>
      </c>
      <c r="D23" s="288"/>
      <c r="E23" s="288"/>
      <c r="F23" s="288"/>
      <c r="G23" s="288"/>
      <c r="H23" s="288"/>
      <c r="I23" s="288"/>
      <c r="J23" s="288"/>
      <c r="K23" s="286"/>
    </row>
    <row r="24" spans="2:11" ht="15" customHeight="1">
      <c r="B24" s="289"/>
      <c r="C24" s="288" t="s">
        <v>377</v>
      </c>
      <c r="D24" s="288"/>
      <c r="E24" s="288"/>
      <c r="F24" s="288"/>
      <c r="G24" s="288"/>
      <c r="H24" s="288"/>
      <c r="I24" s="288"/>
      <c r="J24" s="288"/>
      <c r="K24" s="286"/>
    </row>
    <row r="25" spans="2:11" ht="15" customHeight="1">
      <c r="B25" s="289"/>
      <c r="C25" s="288"/>
      <c r="D25" s="288" t="s">
        <v>378</v>
      </c>
      <c r="E25" s="288"/>
      <c r="F25" s="288"/>
      <c r="G25" s="288"/>
      <c r="H25" s="288"/>
      <c r="I25" s="288"/>
      <c r="J25" s="288"/>
      <c r="K25" s="286"/>
    </row>
    <row r="26" spans="2:11" ht="15" customHeight="1">
      <c r="B26" s="289"/>
      <c r="C26" s="290"/>
      <c r="D26" s="288" t="s">
        <v>379</v>
      </c>
      <c r="E26" s="288"/>
      <c r="F26" s="288"/>
      <c r="G26" s="288"/>
      <c r="H26" s="288"/>
      <c r="I26" s="288"/>
      <c r="J26" s="288"/>
      <c r="K26" s="286"/>
    </row>
    <row r="27" spans="2:11" ht="12.75" customHeight="1">
      <c r="B27" s="289"/>
      <c r="C27" s="290"/>
      <c r="D27" s="290"/>
      <c r="E27" s="290"/>
      <c r="F27" s="290"/>
      <c r="G27" s="290"/>
      <c r="H27" s="290"/>
      <c r="I27" s="290"/>
      <c r="J27" s="290"/>
      <c r="K27" s="286"/>
    </row>
    <row r="28" spans="2:11" ht="15" customHeight="1">
      <c r="B28" s="289"/>
      <c r="C28" s="290"/>
      <c r="D28" s="288" t="s">
        <v>380</v>
      </c>
      <c r="E28" s="288"/>
      <c r="F28" s="288"/>
      <c r="G28" s="288"/>
      <c r="H28" s="288"/>
      <c r="I28" s="288"/>
      <c r="J28" s="288"/>
      <c r="K28" s="286"/>
    </row>
    <row r="29" spans="2:11" ht="15" customHeight="1">
      <c r="B29" s="289"/>
      <c r="C29" s="290"/>
      <c r="D29" s="288" t="s">
        <v>381</v>
      </c>
      <c r="E29" s="288"/>
      <c r="F29" s="288"/>
      <c r="G29" s="288"/>
      <c r="H29" s="288"/>
      <c r="I29" s="288"/>
      <c r="J29" s="288"/>
      <c r="K29" s="286"/>
    </row>
    <row r="30" spans="2:11" ht="12.75" customHeight="1">
      <c r="B30" s="289"/>
      <c r="C30" s="290"/>
      <c r="D30" s="290"/>
      <c r="E30" s="290"/>
      <c r="F30" s="290"/>
      <c r="G30" s="290"/>
      <c r="H30" s="290"/>
      <c r="I30" s="290"/>
      <c r="J30" s="290"/>
      <c r="K30" s="286"/>
    </row>
    <row r="31" spans="2:11" ht="15" customHeight="1">
      <c r="B31" s="289"/>
      <c r="C31" s="290"/>
      <c r="D31" s="288" t="s">
        <v>382</v>
      </c>
      <c r="E31" s="288"/>
      <c r="F31" s="288"/>
      <c r="G31" s="288"/>
      <c r="H31" s="288"/>
      <c r="I31" s="288"/>
      <c r="J31" s="288"/>
      <c r="K31" s="286"/>
    </row>
    <row r="32" spans="2:11" ht="15" customHeight="1">
      <c r="B32" s="289"/>
      <c r="C32" s="290"/>
      <c r="D32" s="288" t="s">
        <v>383</v>
      </c>
      <c r="E32" s="288"/>
      <c r="F32" s="288"/>
      <c r="G32" s="288"/>
      <c r="H32" s="288"/>
      <c r="I32" s="288"/>
      <c r="J32" s="288"/>
      <c r="K32" s="286"/>
    </row>
    <row r="33" spans="2:11" ht="15" customHeight="1">
      <c r="B33" s="289"/>
      <c r="C33" s="290"/>
      <c r="D33" s="288" t="s">
        <v>384</v>
      </c>
      <c r="E33" s="288"/>
      <c r="F33" s="288"/>
      <c r="G33" s="288"/>
      <c r="H33" s="288"/>
      <c r="I33" s="288"/>
      <c r="J33" s="288"/>
      <c r="K33" s="286"/>
    </row>
    <row r="34" spans="2:11" ht="15" customHeight="1">
      <c r="B34" s="289"/>
      <c r="C34" s="290"/>
      <c r="D34" s="288"/>
      <c r="E34" s="292" t="s">
        <v>110</v>
      </c>
      <c r="F34" s="288"/>
      <c r="G34" s="288" t="s">
        <v>385</v>
      </c>
      <c r="H34" s="288"/>
      <c r="I34" s="288"/>
      <c r="J34" s="288"/>
      <c r="K34" s="286"/>
    </row>
    <row r="35" spans="2:11" ht="30.75" customHeight="1">
      <c r="B35" s="289"/>
      <c r="C35" s="290"/>
      <c r="D35" s="288"/>
      <c r="E35" s="292" t="s">
        <v>386</v>
      </c>
      <c r="F35" s="288"/>
      <c r="G35" s="288" t="s">
        <v>387</v>
      </c>
      <c r="H35" s="288"/>
      <c r="I35" s="288"/>
      <c r="J35" s="288"/>
      <c r="K35" s="286"/>
    </row>
    <row r="36" spans="2:11" ht="15" customHeight="1">
      <c r="B36" s="289"/>
      <c r="C36" s="290"/>
      <c r="D36" s="288"/>
      <c r="E36" s="292" t="s">
        <v>57</v>
      </c>
      <c r="F36" s="288"/>
      <c r="G36" s="288" t="s">
        <v>388</v>
      </c>
      <c r="H36" s="288"/>
      <c r="I36" s="288"/>
      <c r="J36" s="288"/>
      <c r="K36" s="286"/>
    </row>
    <row r="37" spans="2:11" ht="15" customHeight="1">
      <c r="B37" s="289"/>
      <c r="C37" s="290"/>
      <c r="D37" s="288"/>
      <c r="E37" s="292" t="s">
        <v>111</v>
      </c>
      <c r="F37" s="288"/>
      <c r="G37" s="288" t="s">
        <v>389</v>
      </c>
      <c r="H37" s="288"/>
      <c r="I37" s="288"/>
      <c r="J37" s="288"/>
      <c r="K37" s="286"/>
    </row>
    <row r="38" spans="2:11" ht="15" customHeight="1">
      <c r="B38" s="289"/>
      <c r="C38" s="290"/>
      <c r="D38" s="288"/>
      <c r="E38" s="292" t="s">
        <v>112</v>
      </c>
      <c r="F38" s="288"/>
      <c r="G38" s="288" t="s">
        <v>390</v>
      </c>
      <c r="H38" s="288"/>
      <c r="I38" s="288"/>
      <c r="J38" s="288"/>
      <c r="K38" s="286"/>
    </row>
    <row r="39" spans="2:11" ht="15" customHeight="1">
      <c r="B39" s="289"/>
      <c r="C39" s="290"/>
      <c r="D39" s="288"/>
      <c r="E39" s="292" t="s">
        <v>113</v>
      </c>
      <c r="F39" s="288"/>
      <c r="G39" s="288" t="s">
        <v>391</v>
      </c>
      <c r="H39" s="288"/>
      <c r="I39" s="288"/>
      <c r="J39" s="288"/>
      <c r="K39" s="286"/>
    </row>
    <row r="40" spans="2:11" ht="15" customHeight="1">
      <c r="B40" s="289"/>
      <c r="C40" s="290"/>
      <c r="D40" s="288"/>
      <c r="E40" s="292" t="s">
        <v>392</v>
      </c>
      <c r="F40" s="288"/>
      <c r="G40" s="288" t="s">
        <v>393</v>
      </c>
      <c r="H40" s="288"/>
      <c r="I40" s="288"/>
      <c r="J40" s="288"/>
      <c r="K40" s="286"/>
    </row>
    <row r="41" spans="2:11" ht="15" customHeight="1">
      <c r="B41" s="289"/>
      <c r="C41" s="290"/>
      <c r="D41" s="288"/>
      <c r="E41" s="292"/>
      <c r="F41" s="288"/>
      <c r="G41" s="288" t="s">
        <v>394</v>
      </c>
      <c r="H41" s="288"/>
      <c r="I41" s="288"/>
      <c r="J41" s="288"/>
      <c r="K41" s="286"/>
    </row>
    <row r="42" spans="2:11" ht="15" customHeight="1">
      <c r="B42" s="289"/>
      <c r="C42" s="290"/>
      <c r="D42" s="288"/>
      <c r="E42" s="292" t="s">
        <v>395</v>
      </c>
      <c r="F42" s="288"/>
      <c r="G42" s="288" t="s">
        <v>396</v>
      </c>
      <c r="H42" s="288"/>
      <c r="I42" s="288"/>
      <c r="J42" s="288"/>
      <c r="K42" s="286"/>
    </row>
    <row r="43" spans="2:11" ht="15" customHeight="1">
      <c r="B43" s="289"/>
      <c r="C43" s="290"/>
      <c r="D43" s="288"/>
      <c r="E43" s="292" t="s">
        <v>115</v>
      </c>
      <c r="F43" s="288"/>
      <c r="G43" s="288" t="s">
        <v>397</v>
      </c>
      <c r="H43" s="288"/>
      <c r="I43" s="288"/>
      <c r="J43" s="288"/>
      <c r="K43" s="286"/>
    </row>
    <row r="44" spans="2:11" ht="12.75" customHeight="1">
      <c r="B44" s="289"/>
      <c r="C44" s="290"/>
      <c r="D44" s="288"/>
      <c r="E44" s="288"/>
      <c r="F44" s="288"/>
      <c r="G44" s="288"/>
      <c r="H44" s="288"/>
      <c r="I44" s="288"/>
      <c r="J44" s="288"/>
      <c r="K44" s="286"/>
    </row>
    <row r="45" spans="2:11" ht="15" customHeight="1">
      <c r="B45" s="289"/>
      <c r="C45" s="290"/>
      <c r="D45" s="288" t="s">
        <v>398</v>
      </c>
      <c r="E45" s="288"/>
      <c r="F45" s="288"/>
      <c r="G45" s="288"/>
      <c r="H45" s="288"/>
      <c r="I45" s="288"/>
      <c r="J45" s="288"/>
      <c r="K45" s="286"/>
    </row>
    <row r="46" spans="2:11" ht="15" customHeight="1">
      <c r="B46" s="289"/>
      <c r="C46" s="290"/>
      <c r="D46" s="290"/>
      <c r="E46" s="288" t="s">
        <v>399</v>
      </c>
      <c r="F46" s="288"/>
      <c r="G46" s="288"/>
      <c r="H46" s="288"/>
      <c r="I46" s="288"/>
      <c r="J46" s="288"/>
      <c r="K46" s="286"/>
    </row>
    <row r="47" spans="2:11" ht="15" customHeight="1">
      <c r="B47" s="289"/>
      <c r="C47" s="290"/>
      <c r="D47" s="290"/>
      <c r="E47" s="288" t="s">
        <v>400</v>
      </c>
      <c r="F47" s="288"/>
      <c r="G47" s="288"/>
      <c r="H47" s="288"/>
      <c r="I47" s="288"/>
      <c r="J47" s="288"/>
      <c r="K47" s="286"/>
    </row>
    <row r="48" spans="2:11" ht="15" customHeight="1">
      <c r="B48" s="289"/>
      <c r="C48" s="290"/>
      <c r="D48" s="290"/>
      <c r="E48" s="288" t="s">
        <v>401</v>
      </c>
      <c r="F48" s="288"/>
      <c r="G48" s="288"/>
      <c r="H48" s="288"/>
      <c r="I48" s="288"/>
      <c r="J48" s="288"/>
      <c r="K48" s="286"/>
    </row>
    <row r="49" spans="2:11" ht="15" customHeight="1">
      <c r="B49" s="289"/>
      <c r="C49" s="290"/>
      <c r="D49" s="288" t="s">
        <v>402</v>
      </c>
      <c r="E49" s="288"/>
      <c r="F49" s="288"/>
      <c r="G49" s="288"/>
      <c r="H49" s="288"/>
      <c r="I49" s="288"/>
      <c r="J49" s="288"/>
      <c r="K49" s="286"/>
    </row>
    <row r="50" spans="2:11" ht="25.5" customHeight="1">
      <c r="B50" s="284"/>
      <c r="C50" s="285" t="s">
        <v>403</v>
      </c>
      <c r="D50" s="285"/>
      <c r="E50" s="285"/>
      <c r="F50" s="285"/>
      <c r="G50" s="285"/>
      <c r="H50" s="285"/>
      <c r="I50" s="285"/>
      <c r="J50" s="285"/>
      <c r="K50" s="286"/>
    </row>
    <row r="51" spans="2:11" ht="5.25" customHeight="1">
      <c r="B51" s="284"/>
      <c r="C51" s="287"/>
      <c r="D51" s="287"/>
      <c r="E51" s="287"/>
      <c r="F51" s="287"/>
      <c r="G51" s="287"/>
      <c r="H51" s="287"/>
      <c r="I51" s="287"/>
      <c r="J51" s="287"/>
      <c r="K51" s="286"/>
    </row>
    <row r="52" spans="2:11" ht="15" customHeight="1">
      <c r="B52" s="284"/>
      <c r="C52" s="288" t="s">
        <v>404</v>
      </c>
      <c r="D52" s="288"/>
      <c r="E52" s="288"/>
      <c r="F52" s="288"/>
      <c r="G52" s="288"/>
      <c r="H52" s="288"/>
      <c r="I52" s="288"/>
      <c r="J52" s="288"/>
      <c r="K52" s="286"/>
    </row>
    <row r="53" spans="2:11" ht="15" customHeight="1">
      <c r="B53" s="284"/>
      <c r="C53" s="288" t="s">
        <v>405</v>
      </c>
      <c r="D53" s="288"/>
      <c r="E53" s="288"/>
      <c r="F53" s="288"/>
      <c r="G53" s="288"/>
      <c r="H53" s="288"/>
      <c r="I53" s="288"/>
      <c r="J53" s="288"/>
      <c r="K53" s="286"/>
    </row>
    <row r="54" spans="2:11" ht="12.75" customHeight="1">
      <c r="B54" s="284"/>
      <c r="C54" s="288"/>
      <c r="D54" s="288"/>
      <c r="E54" s="288"/>
      <c r="F54" s="288"/>
      <c r="G54" s="288"/>
      <c r="H54" s="288"/>
      <c r="I54" s="288"/>
      <c r="J54" s="288"/>
      <c r="K54" s="286"/>
    </row>
    <row r="55" spans="2:11" ht="15" customHeight="1">
      <c r="B55" s="284"/>
      <c r="C55" s="288" t="s">
        <v>406</v>
      </c>
      <c r="D55" s="288"/>
      <c r="E55" s="288"/>
      <c r="F55" s="288"/>
      <c r="G55" s="288"/>
      <c r="H55" s="288"/>
      <c r="I55" s="288"/>
      <c r="J55" s="288"/>
      <c r="K55" s="286"/>
    </row>
    <row r="56" spans="2:11" ht="15" customHeight="1">
      <c r="B56" s="284"/>
      <c r="C56" s="290"/>
      <c r="D56" s="288" t="s">
        <v>407</v>
      </c>
      <c r="E56" s="288"/>
      <c r="F56" s="288"/>
      <c r="G56" s="288"/>
      <c r="H56" s="288"/>
      <c r="I56" s="288"/>
      <c r="J56" s="288"/>
      <c r="K56" s="286"/>
    </row>
    <row r="57" spans="2:11" ht="15" customHeight="1">
      <c r="B57" s="284"/>
      <c r="C57" s="290"/>
      <c r="D57" s="288" t="s">
        <v>408</v>
      </c>
      <c r="E57" s="288"/>
      <c r="F57" s="288"/>
      <c r="G57" s="288"/>
      <c r="H57" s="288"/>
      <c r="I57" s="288"/>
      <c r="J57" s="288"/>
      <c r="K57" s="286"/>
    </row>
    <row r="58" spans="2:11" ht="15" customHeight="1">
      <c r="B58" s="284"/>
      <c r="C58" s="290"/>
      <c r="D58" s="288" t="s">
        <v>409</v>
      </c>
      <c r="E58" s="288"/>
      <c r="F58" s="288"/>
      <c r="G58" s="288"/>
      <c r="H58" s="288"/>
      <c r="I58" s="288"/>
      <c r="J58" s="288"/>
      <c r="K58" s="286"/>
    </row>
    <row r="59" spans="2:11" ht="15" customHeight="1">
      <c r="B59" s="284"/>
      <c r="C59" s="290"/>
      <c r="D59" s="288" t="s">
        <v>410</v>
      </c>
      <c r="E59" s="288"/>
      <c r="F59" s="288"/>
      <c r="G59" s="288"/>
      <c r="H59" s="288"/>
      <c r="I59" s="288"/>
      <c r="J59" s="288"/>
      <c r="K59" s="286"/>
    </row>
    <row r="60" spans="2:11" ht="15" customHeight="1">
      <c r="B60" s="284"/>
      <c r="C60" s="290"/>
      <c r="D60" s="293" t="s">
        <v>411</v>
      </c>
      <c r="E60" s="293"/>
      <c r="F60" s="293"/>
      <c r="G60" s="293"/>
      <c r="H60" s="293"/>
      <c r="I60" s="293"/>
      <c r="J60" s="293"/>
      <c r="K60" s="286"/>
    </row>
    <row r="61" spans="2:11" ht="15" customHeight="1">
      <c r="B61" s="284"/>
      <c r="C61" s="290"/>
      <c r="D61" s="288" t="s">
        <v>412</v>
      </c>
      <c r="E61" s="288"/>
      <c r="F61" s="288"/>
      <c r="G61" s="288"/>
      <c r="H61" s="288"/>
      <c r="I61" s="288"/>
      <c r="J61" s="288"/>
      <c r="K61" s="286"/>
    </row>
    <row r="62" spans="2:11" ht="12.75" customHeight="1">
      <c r="B62" s="284"/>
      <c r="C62" s="290"/>
      <c r="D62" s="290"/>
      <c r="E62" s="294"/>
      <c r="F62" s="290"/>
      <c r="G62" s="290"/>
      <c r="H62" s="290"/>
      <c r="I62" s="290"/>
      <c r="J62" s="290"/>
      <c r="K62" s="286"/>
    </row>
    <row r="63" spans="2:11" ht="15" customHeight="1">
      <c r="B63" s="284"/>
      <c r="C63" s="290"/>
      <c r="D63" s="288" t="s">
        <v>413</v>
      </c>
      <c r="E63" s="288"/>
      <c r="F63" s="288"/>
      <c r="G63" s="288"/>
      <c r="H63" s="288"/>
      <c r="I63" s="288"/>
      <c r="J63" s="288"/>
      <c r="K63" s="286"/>
    </row>
    <row r="64" spans="2:11" ht="15" customHeight="1">
      <c r="B64" s="284"/>
      <c r="C64" s="290"/>
      <c r="D64" s="293" t="s">
        <v>414</v>
      </c>
      <c r="E64" s="293"/>
      <c r="F64" s="293"/>
      <c r="G64" s="293"/>
      <c r="H64" s="293"/>
      <c r="I64" s="293"/>
      <c r="J64" s="293"/>
      <c r="K64" s="286"/>
    </row>
    <row r="65" spans="2:11" ht="15" customHeight="1">
      <c r="B65" s="284"/>
      <c r="C65" s="290"/>
      <c r="D65" s="288" t="s">
        <v>415</v>
      </c>
      <c r="E65" s="288"/>
      <c r="F65" s="288"/>
      <c r="G65" s="288"/>
      <c r="H65" s="288"/>
      <c r="I65" s="288"/>
      <c r="J65" s="288"/>
      <c r="K65" s="286"/>
    </row>
    <row r="66" spans="2:11" ht="15" customHeight="1">
      <c r="B66" s="284"/>
      <c r="C66" s="290"/>
      <c r="D66" s="288" t="s">
        <v>416</v>
      </c>
      <c r="E66" s="288"/>
      <c r="F66" s="288"/>
      <c r="G66" s="288"/>
      <c r="H66" s="288"/>
      <c r="I66" s="288"/>
      <c r="J66" s="288"/>
      <c r="K66" s="286"/>
    </row>
    <row r="67" spans="2:11" ht="15" customHeight="1">
      <c r="B67" s="284"/>
      <c r="C67" s="290"/>
      <c r="D67" s="288" t="s">
        <v>417</v>
      </c>
      <c r="E67" s="288"/>
      <c r="F67" s="288"/>
      <c r="G67" s="288"/>
      <c r="H67" s="288"/>
      <c r="I67" s="288"/>
      <c r="J67" s="288"/>
      <c r="K67" s="286"/>
    </row>
    <row r="68" spans="2:11" ht="15" customHeight="1">
      <c r="B68" s="284"/>
      <c r="C68" s="290"/>
      <c r="D68" s="288" t="s">
        <v>418</v>
      </c>
      <c r="E68" s="288"/>
      <c r="F68" s="288"/>
      <c r="G68" s="288"/>
      <c r="H68" s="288"/>
      <c r="I68" s="288"/>
      <c r="J68" s="288"/>
      <c r="K68" s="286"/>
    </row>
    <row r="69" spans="2:11" ht="12.75" customHeight="1">
      <c r="B69" s="295"/>
      <c r="C69" s="296"/>
      <c r="D69" s="296"/>
      <c r="E69" s="296"/>
      <c r="F69" s="296"/>
      <c r="G69" s="296"/>
      <c r="H69" s="296"/>
      <c r="I69" s="296"/>
      <c r="J69" s="296"/>
      <c r="K69" s="297"/>
    </row>
    <row r="70" spans="2:11" ht="18.75" customHeight="1">
      <c r="B70" s="298"/>
      <c r="C70" s="298"/>
      <c r="D70" s="298"/>
      <c r="E70" s="298"/>
      <c r="F70" s="298"/>
      <c r="G70" s="298"/>
      <c r="H70" s="298"/>
      <c r="I70" s="298"/>
      <c r="J70" s="298"/>
      <c r="K70" s="299"/>
    </row>
    <row r="71" spans="2:11" ht="18.75" customHeight="1">
      <c r="B71" s="299"/>
      <c r="C71" s="299"/>
      <c r="D71" s="299"/>
      <c r="E71" s="299"/>
      <c r="F71" s="299"/>
      <c r="G71" s="299"/>
      <c r="H71" s="299"/>
      <c r="I71" s="299"/>
      <c r="J71" s="299"/>
      <c r="K71" s="299"/>
    </row>
    <row r="72" spans="2:11" ht="7.5" customHeight="1">
      <c r="B72" s="300"/>
      <c r="C72" s="301"/>
      <c r="D72" s="301"/>
      <c r="E72" s="301"/>
      <c r="F72" s="301"/>
      <c r="G72" s="301"/>
      <c r="H72" s="301"/>
      <c r="I72" s="301"/>
      <c r="J72" s="301"/>
      <c r="K72" s="302"/>
    </row>
    <row r="73" spans="2:11" ht="45" customHeight="1">
      <c r="B73" s="303"/>
      <c r="C73" s="304" t="s">
        <v>91</v>
      </c>
      <c r="D73" s="304"/>
      <c r="E73" s="304"/>
      <c r="F73" s="304"/>
      <c r="G73" s="304"/>
      <c r="H73" s="304"/>
      <c r="I73" s="304"/>
      <c r="J73" s="304"/>
      <c r="K73" s="305"/>
    </row>
    <row r="74" spans="2:11" ht="17.25" customHeight="1">
      <c r="B74" s="303"/>
      <c r="C74" s="306" t="s">
        <v>419</v>
      </c>
      <c r="D74" s="306"/>
      <c r="E74" s="306"/>
      <c r="F74" s="306" t="s">
        <v>420</v>
      </c>
      <c r="G74" s="307"/>
      <c r="H74" s="306" t="s">
        <v>111</v>
      </c>
      <c r="I74" s="306" t="s">
        <v>61</v>
      </c>
      <c r="J74" s="306" t="s">
        <v>421</v>
      </c>
      <c r="K74" s="305"/>
    </row>
    <row r="75" spans="2:11" ht="17.25" customHeight="1">
      <c r="B75" s="303"/>
      <c r="C75" s="308" t="s">
        <v>422</v>
      </c>
      <c r="D75" s="308"/>
      <c r="E75" s="308"/>
      <c r="F75" s="309" t="s">
        <v>423</v>
      </c>
      <c r="G75" s="310"/>
      <c r="H75" s="308"/>
      <c r="I75" s="308"/>
      <c r="J75" s="308" t="s">
        <v>424</v>
      </c>
      <c r="K75" s="305"/>
    </row>
    <row r="76" spans="2:11" ht="5.25" customHeight="1">
      <c r="B76" s="303"/>
      <c r="C76" s="311"/>
      <c r="D76" s="311"/>
      <c r="E76" s="311"/>
      <c r="F76" s="311"/>
      <c r="G76" s="312"/>
      <c r="H76" s="311"/>
      <c r="I76" s="311"/>
      <c r="J76" s="311"/>
      <c r="K76" s="305"/>
    </row>
    <row r="77" spans="2:11" ht="15" customHeight="1">
      <c r="B77" s="303"/>
      <c r="C77" s="292" t="s">
        <v>57</v>
      </c>
      <c r="D77" s="311"/>
      <c r="E77" s="311"/>
      <c r="F77" s="313" t="s">
        <v>425</v>
      </c>
      <c r="G77" s="312"/>
      <c r="H77" s="292" t="s">
        <v>426</v>
      </c>
      <c r="I77" s="292" t="s">
        <v>427</v>
      </c>
      <c r="J77" s="292">
        <v>20</v>
      </c>
      <c r="K77" s="305"/>
    </row>
    <row r="78" spans="2:11" ht="15" customHeight="1">
      <c r="B78" s="303"/>
      <c r="C78" s="292" t="s">
        <v>428</v>
      </c>
      <c r="D78" s="292"/>
      <c r="E78" s="292"/>
      <c r="F78" s="313" t="s">
        <v>425</v>
      </c>
      <c r="G78" s="312"/>
      <c r="H78" s="292" t="s">
        <v>429</v>
      </c>
      <c r="I78" s="292" t="s">
        <v>427</v>
      </c>
      <c r="J78" s="292">
        <v>120</v>
      </c>
      <c r="K78" s="305"/>
    </row>
    <row r="79" spans="2:11" ht="15" customHeight="1">
      <c r="B79" s="314"/>
      <c r="C79" s="292" t="s">
        <v>430</v>
      </c>
      <c r="D79" s="292"/>
      <c r="E79" s="292"/>
      <c r="F79" s="313" t="s">
        <v>431</v>
      </c>
      <c r="G79" s="312"/>
      <c r="H79" s="292" t="s">
        <v>432</v>
      </c>
      <c r="I79" s="292" t="s">
        <v>427</v>
      </c>
      <c r="J79" s="292">
        <v>50</v>
      </c>
      <c r="K79" s="305"/>
    </row>
    <row r="80" spans="2:11" ht="15" customHeight="1">
      <c r="B80" s="314"/>
      <c r="C80" s="292" t="s">
        <v>433</v>
      </c>
      <c r="D80" s="292"/>
      <c r="E80" s="292"/>
      <c r="F80" s="313" t="s">
        <v>425</v>
      </c>
      <c r="G80" s="312"/>
      <c r="H80" s="292" t="s">
        <v>434</v>
      </c>
      <c r="I80" s="292" t="s">
        <v>435</v>
      </c>
      <c r="J80" s="292"/>
      <c r="K80" s="305"/>
    </row>
    <row r="81" spans="2:11" ht="15" customHeight="1">
      <c r="B81" s="314"/>
      <c r="C81" s="315" t="s">
        <v>436</v>
      </c>
      <c r="D81" s="315"/>
      <c r="E81" s="315"/>
      <c r="F81" s="316" t="s">
        <v>431</v>
      </c>
      <c r="G81" s="315"/>
      <c r="H81" s="315" t="s">
        <v>437</v>
      </c>
      <c r="I81" s="315" t="s">
        <v>427</v>
      </c>
      <c r="J81" s="315">
        <v>15</v>
      </c>
      <c r="K81" s="305"/>
    </row>
    <row r="82" spans="2:11" ht="15" customHeight="1">
      <c r="B82" s="314"/>
      <c r="C82" s="315" t="s">
        <v>438</v>
      </c>
      <c r="D82" s="315"/>
      <c r="E82" s="315"/>
      <c r="F82" s="316" t="s">
        <v>431</v>
      </c>
      <c r="G82" s="315"/>
      <c r="H82" s="315" t="s">
        <v>439</v>
      </c>
      <c r="I82" s="315" t="s">
        <v>427</v>
      </c>
      <c r="J82" s="315">
        <v>15</v>
      </c>
      <c r="K82" s="305"/>
    </row>
    <row r="83" spans="2:11" ht="15" customHeight="1">
      <c r="B83" s="314"/>
      <c r="C83" s="315" t="s">
        <v>440</v>
      </c>
      <c r="D83" s="315"/>
      <c r="E83" s="315"/>
      <c r="F83" s="316" t="s">
        <v>431</v>
      </c>
      <c r="G83" s="315"/>
      <c r="H83" s="315" t="s">
        <v>441</v>
      </c>
      <c r="I83" s="315" t="s">
        <v>427</v>
      </c>
      <c r="J83" s="315">
        <v>20</v>
      </c>
      <c r="K83" s="305"/>
    </row>
    <row r="84" spans="2:11" ht="15" customHeight="1">
      <c r="B84" s="314"/>
      <c r="C84" s="315" t="s">
        <v>442</v>
      </c>
      <c r="D84" s="315"/>
      <c r="E84" s="315"/>
      <c r="F84" s="316" t="s">
        <v>431</v>
      </c>
      <c r="G84" s="315"/>
      <c r="H84" s="315" t="s">
        <v>443</v>
      </c>
      <c r="I84" s="315" t="s">
        <v>427</v>
      </c>
      <c r="J84" s="315">
        <v>20</v>
      </c>
      <c r="K84" s="305"/>
    </row>
    <row r="85" spans="2:11" ht="15" customHeight="1">
      <c r="B85" s="314"/>
      <c r="C85" s="292" t="s">
        <v>444</v>
      </c>
      <c r="D85" s="292"/>
      <c r="E85" s="292"/>
      <c r="F85" s="313" t="s">
        <v>431</v>
      </c>
      <c r="G85" s="312"/>
      <c r="H85" s="292" t="s">
        <v>445</v>
      </c>
      <c r="I85" s="292" t="s">
        <v>427</v>
      </c>
      <c r="J85" s="292">
        <v>50</v>
      </c>
      <c r="K85" s="305"/>
    </row>
    <row r="86" spans="2:11" ht="15" customHeight="1">
      <c r="B86" s="314"/>
      <c r="C86" s="292" t="s">
        <v>446</v>
      </c>
      <c r="D86" s="292"/>
      <c r="E86" s="292"/>
      <c r="F86" s="313" t="s">
        <v>431</v>
      </c>
      <c r="G86" s="312"/>
      <c r="H86" s="292" t="s">
        <v>447</v>
      </c>
      <c r="I86" s="292" t="s">
        <v>427</v>
      </c>
      <c r="J86" s="292">
        <v>20</v>
      </c>
      <c r="K86" s="305"/>
    </row>
    <row r="87" spans="2:11" ht="15" customHeight="1">
      <c r="B87" s="314"/>
      <c r="C87" s="292" t="s">
        <v>448</v>
      </c>
      <c r="D87" s="292"/>
      <c r="E87" s="292"/>
      <c r="F87" s="313" t="s">
        <v>431</v>
      </c>
      <c r="G87" s="312"/>
      <c r="H87" s="292" t="s">
        <v>449</v>
      </c>
      <c r="I87" s="292" t="s">
        <v>427</v>
      </c>
      <c r="J87" s="292">
        <v>20</v>
      </c>
      <c r="K87" s="305"/>
    </row>
    <row r="88" spans="2:11" ht="15" customHeight="1">
      <c r="B88" s="314"/>
      <c r="C88" s="292" t="s">
        <v>450</v>
      </c>
      <c r="D88" s="292"/>
      <c r="E88" s="292"/>
      <c r="F88" s="313" t="s">
        <v>431</v>
      </c>
      <c r="G88" s="312"/>
      <c r="H88" s="292" t="s">
        <v>451</v>
      </c>
      <c r="I88" s="292" t="s">
        <v>427</v>
      </c>
      <c r="J88" s="292">
        <v>50</v>
      </c>
      <c r="K88" s="305"/>
    </row>
    <row r="89" spans="2:11" ht="15" customHeight="1">
      <c r="B89" s="314"/>
      <c r="C89" s="292" t="s">
        <v>452</v>
      </c>
      <c r="D89" s="292"/>
      <c r="E89" s="292"/>
      <c r="F89" s="313" t="s">
        <v>431</v>
      </c>
      <c r="G89" s="312"/>
      <c r="H89" s="292" t="s">
        <v>452</v>
      </c>
      <c r="I89" s="292" t="s">
        <v>427</v>
      </c>
      <c r="J89" s="292">
        <v>50</v>
      </c>
      <c r="K89" s="305"/>
    </row>
    <row r="90" spans="2:11" ht="15" customHeight="1">
      <c r="B90" s="314"/>
      <c r="C90" s="292" t="s">
        <v>116</v>
      </c>
      <c r="D90" s="292"/>
      <c r="E90" s="292"/>
      <c r="F90" s="313" t="s">
        <v>431</v>
      </c>
      <c r="G90" s="312"/>
      <c r="H90" s="292" t="s">
        <v>453</v>
      </c>
      <c r="I90" s="292" t="s">
        <v>427</v>
      </c>
      <c r="J90" s="292">
        <v>255</v>
      </c>
      <c r="K90" s="305"/>
    </row>
    <row r="91" spans="2:11" ht="15" customHeight="1">
      <c r="B91" s="314"/>
      <c r="C91" s="292" t="s">
        <v>454</v>
      </c>
      <c r="D91" s="292"/>
      <c r="E91" s="292"/>
      <c r="F91" s="313" t="s">
        <v>425</v>
      </c>
      <c r="G91" s="312"/>
      <c r="H91" s="292" t="s">
        <v>455</v>
      </c>
      <c r="I91" s="292" t="s">
        <v>456</v>
      </c>
      <c r="J91" s="292"/>
      <c r="K91" s="305"/>
    </row>
    <row r="92" spans="2:11" ht="15" customHeight="1">
      <c r="B92" s="314"/>
      <c r="C92" s="292" t="s">
        <v>457</v>
      </c>
      <c r="D92" s="292"/>
      <c r="E92" s="292"/>
      <c r="F92" s="313" t="s">
        <v>425</v>
      </c>
      <c r="G92" s="312"/>
      <c r="H92" s="292" t="s">
        <v>458</v>
      </c>
      <c r="I92" s="292" t="s">
        <v>459</v>
      </c>
      <c r="J92" s="292"/>
      <c r="K92" s="305"/>
    </row>
    <row r="93" spans="2:11" ht="15" customHeight="1">
      <c r="B93" s="314"/>
      <c r="C93" s="292" t="s">
        <v>460</v>
      </c>
      <c r="D93" s="292"/>
      <c r="E93" s="292"/>
      <c r="F93" s="313" t="s">
        <v>425</v>
      </c>
      <c r="G93" s="312"/>
      <c r="H93" s="292" t="s">
        <v>460</v>
      </c>
      <c r="I93" s="292" t="s">
        <v>459</v>
      </c>
      <c r="J93" s="292"/>
      <c r="K93" s="305"/>
    </row>
    <row r="94" spans="2:11" ht="15" customHeight="1">
      <c r="B94" s="314"/>
      <c r="C94" s="292" t="s">
        <v>42</v>
      </c>
      <c r="D94" s="292"/>
      <c r="E94" s="292"/>
      <c r="F94" s="313" t="s">
        <v>425</v>
      </c>
      <c r="G94" s="312"/>
      <c r="H94" s="292" t="s">
        <v>461</v>
      </c>
      <c r="I94" s="292" t="s">
        <v>459</v>
      </c>
      <c r="J94" s="292"/>
      <c r="K94" s="305"/>
    </row>
    <row r="95" spans="2:11" ht="15" customHeight="1">
      <c r="B95" s="314"/>
      <c r="C95" s="292" t="s">
        <v>52</v>
      </c>
      <c r="D95" s="292"/>
      <c r="E95" s="292"/>
      <c r="F95" s="313" t="s">
        <v>425</v>
      </c>
      <c r="G95" s="312"/>
      <c r="H95" s="292" t="s">
        <v>462</v>
      </c>
      <c r="I95" s="292" t="s">
        <v>459</v>
      </c>
      <c r="J95" s="292"/>
      <c r="K95" s="305"/>
    </row>
    <row r="96" spans="2:11" ht="15" customHeight="1">
      <c r="B96" s="317"/>
      <c r="C96" s="318"/>
      <c r="D96" s="318"/>
      <c r="E96" s="318"/>
      <c r="F96" s="318"/>
      <c r="G96" s="318"/>
      <c r="H96" s="318"/>
      <c r="I96" s="318"/>
      <c r="J96" s="318"/>
      <c r="K96" s="319"/>
    </row>
    <row r="97" spans="2:11" ht="18.75" customHeight="1">
      <c r="B97" s="320"/>
      <c r="C97" s="321"/>
      <c r="D97" s="321"/>
      <c r="E97" s="321"/>
      <c r="F97" s="321"/>
      <c r="G97" s="321"/>
      <c r="H97" s="321"/>
      <c r="I97" s="321"/>
      <c r="J97" s="321"/>
      <c r="K97" s="320"/>
    </row>
    <row r="98" spans="2:11" ht="18.75" customHeight="1">
      <c r="B98" s="299"/>
      <c r="C98" s="299"/>
      <c r="D98" s="299"/>
      <c r="E98" s="299"/>
      <c r="F98" s="299"/>
      <c r="G98" s="299"/>
      <c r="H98" s="299"/>
      <c r="I98" s="299"/>
      <c r="J98" s="299"/>
      <c r="K98" s="299"/>
    </row>
    <row r="99" spans="2:11" ht="7.5" customHeight="1">
      <c r="B99" s="300"/>
      <c r="C99" s="301"/>
      <c r="D99" s="301"/>
      <c r="E99" s="301"/>
      <c r="F99" s="301"/>
      <c r="G99" s="301"/>
      <c r="H99" s="301"/>
      <c r="I99" s="301"/>
      <c r="J99" s="301"/>
      <c r="K99" s="302"/>
    </row>
    <row r="100" spans="2:11" ht="45" customHeight="1">
      <c r="B100" s="303"/>
      <c r="C100" s="304" t="s">
        <v>463</v>
      </c>
      <c r="D100" s="304"/>
      <c r="E100" s="304"/>
      <c r="F100" s="304"/>
      <c r="G100" s="304"/>
      <c r="H100" s="304"/>
      <c r="I100" s="304"/>
      <c r="J100" s="304"/>
      <c r="K100" s="305"/>
    </row>
    <row r="101" spans="2:11" ht="17.25" customHeight="1">
      <c r="B101" s="303"/>
      <c r="C101" s="306" t="s">
        <v>419</v>
      </c>
      <c r="D101" s="306"/>
      <c r="E101" s="306"/>
      <c r="F101" s="306" t="s">
        <v>420</v>
      </c>
      <c r="G101" s="307"/>
      <c r="H101" s="306" t="s">
        <v>111</v>
      </c>
      <c r="I101" s="306" t="s">
        <v>61</v>
      </c>
      <c r="J101" s="306" t="s">
        <v>421</v>
      </c>
      <c r="K101" s="305"/>
    </row>
    <row r="102" spans="2:11" ht="17.25" customHeight="1">
      <c r="B102" s="303"/>
      <c r="C102" s="308" t="s">
        <v>422</v>
      </c>
      <c r="D102" s="308"/>
      <c r="E102" s="308"/>
      <c r="F102" s="309" t="s">
        <v>423</v>
      </c>
      <c r="G102" s="310"/>
      <c r="H102" s="308"/>
      <c r="I102" s="308"/>
      <c r="J102" s="308" t="s">
        <v>424</v>
      </c>
      <c r="K102" s="305"/>
    </row>
    <row r="103" spans="2:11" ht="5.25" customHeight="1">
      <c r="B103" s="303"/>
      <c r="C103" s="306"/>
      <c r="D103" s="306"/>
      <c r="E103" s="306"/>
      <c r="F103" s="306"/>
      <c r="G103" s="322"/>
      <c r="H103" s="306"/>
      <c r="I103" s="306"/>
      <c r="J103" s="306"/>
      <c r="K103" s="305"/>
    </row>
    <row r="104" spans="2:11" ht="15" customHeight="1">
      <c r="B104" s="303"/>
      <c r="C104" s="292" t="s">
        <v>57</v>
      </c>
      <c r="D104" s="311"/>
      <c r="E104" s="311"/>
      <c r="F104" s="313" t="s">
        <v>425</v>
      </c>
      <c r="G104" s="322"/>
      <c r="H104" s="292" t="s">
        <v>464</v>
      </c>
      <c r="I104" s="292" t="s">
        <v>427</v>
      </c>
      <c r="J104" s="292">
        <v>20</v>
      </c>
      <c r="K104" s="305"/>
    </row>
    <row r="105" spans="2:11" ht="15" customHeight="1">
      <c r="B105" s="303"/>
      <c r="C105" s="292" t="s">
        <v>428</v>
      </c>
      <c r="D105" s="292"/>
      <c r="E105" s="292"/>
      <c r="F105" s="313" t="s">
        <v>425</v>
      </c>
      <c r="G105" s="292"/>
      <c r="H105" s="292" t="s">
        <v>464</v>
      </c>
      <c r="I105" s="292" t="s">
        <v>427</v>
      </c>
      <c r="J105" s="292">
        <v>120</v>
      </c>
      <c r="K105" s="305"/>
    </row>
    <row r="106" spans="2:11" ht="15" customHeight="1">
      <c r="B106" s="314"/>
      <c r="C106" s="292" t="s">
        <v>430</v>
      </c>
      <c r="D106" s="292"/>
      <c r="E106" s="292"/>
      <c r="F106" s="313" t="s">
        <v>431</v>
      </c>
      <c r="G106" s="292"/>
      <c r="H106" s="292" t="s">
        <v>464</v>
      </c>
      <c r="I106" s="292" t="s">
        <v>427</v>
      </c>
      <c r="J106" s="292">
        <v>50</v>
      </c>
      <c r="K106" s="305"/>
    </row>
    <row r="107" spans="2:11" ht="15" customHeight="1">
      <c r="B107" s="314"/>
      <c r="C107" s="292" t="s">
        <v>433</v>
      </c>
      <c r="D107" s="292"/>
      <c r="E107" s="292"/>
      <c r="F107" s="313" t="s">
        <v>425</v>
      </c>
      <c r="G107" s="292"/>
      <c r="H107" s="292" t="s">
        <v>464</v>
      </c>
      <c r="I107" s="292" t="s">
        <v>435</v>
      </c>
      <c r="J107" s="292"/>
      <c r="K107" s="305"/>
    </row>
    <row r="108" spans="2:11" ht="15" customHeight="1">
      <c r="B108" s="314"/>
      <c r="C108" s="292" t="s">
        <v>444</v>
      </c>
      <c r="D108" s="292"/>
      <c r="E108" s="292"/>
      <c r="F108" s="313" t="s">
        <v>431</v>
      </c>
      <c r="G108" s="292"/>
      <c r="H108" s="292" t="s">
        <v>464</v>
      </c>
      <c r="I108" s="292" t="s">
        <v>427</v>
      </c>
      <c r="J108" s="292">
        <v>50</v>
      </c>
      <c r="K108" s="305"/>
    </row>
    <row r="109" spans="2:11" ht="15" customHeight="1">
      <c r="B109" s="314"/>
      <c r="C109" s="292" t="s">
        <v>452</v>
      </c>
      <c r="D109" s="292"/>
      <c r="E109" s="292"/>
      <c r="F109" s="313" t="s">
        <v>431</v>
      </c>
      <c r="G109" s="292"/>
      <c r="H109" s="292" t="s">
        <v>464</v>
      </c>
      <c r="I109" s="292" t="s">
        <v>427</v>
      </c>
      <c r="J109" s="292">
        <v>50</v>
      </c>
      <c r="K109" s="305"/>
    </row>
    <row r="110" spans="2:11" ht="15" customHeight="1">
      <c r="B110" s="314"/>
      <c r="C110" s="292" t="s">
        <v>450</v>
      </c>
      <c r="D110" s="292"/>
      <c r="E110" s="292"/>
      <c r="F110" s="313" t="s">
        <v>431</v>
      </c>
      <c r="G110" s="292"/>
      <c r="H110" s="292" t="s">
        <v>464</v>
      </c>
      <c r="I110" s="292" t="s">
        <v>427</v>
      </c>
      <c r="J110" s="292">
        <v>50</v>
      </c>
      <c r="K110" s="305"/>
    </row>
    <row r="111" spans="2:11" ht="15" customHeight="1">
      <c r="B111" s="314"/>
      <c r="C111" s="292" t="s">
        <v>57</v>
      </c>
      <c r="D111" s="292"/>
      <c r="E111" s="292"/>
      <c r="F111" s="313" t="s">
        <v>425</v>
      </c>
      <c r="G111" s="292"/>
      <c r="H111" s="292" t="s">
        <v>465</v>
      </c>
      <c r="I111" s="292" t="s">
        <v>427</v>
      </c>
      <c r="J111" s="292">
        <v>20</v>
      </c>
      <c r="K111" s="305"/>
    </row>
    <row r="112" spans="2:11" ht="15" customHeight="1">
      <c r="B112" s="314"/>
      <c r="C112" s="292" t="s">
        <v>466</v>
      </c>
      <c r="D112" s="292"/>
      <c r="E112" s="292"/>
      <c r="F112" s="313" t="s">
        <v>425</v>
      </c>
      <c r="G112" s="292"/>
      <c r="H112" s="292" t="s">
        <v>467</v>
      </c>
      <c r="I112" s="292" t="s">
        <v>427</v>
      </c>
      <c r="J112" s="292">
        <v>120</v>
      </c>
      <c r="K112" s="305"/>
    </row>
    <row r="113" spans="2:11" ht="15" customHeight="1">
      <c r="B113" s="314"/>
      <c r="C113" s="292" t="s">
        <v>42</v>
      </c>
      <c r="D113" s="292"/>
      <c r="E113" s="292"/>
      <c r="F113" s="313" t="s">
        <v>425</v>
      </c>
      <c r="G113" s="292"/>
      <c r="H113" s="292" t="s">
        <v>468</v>
      </c>
      <c r="I113" s="292" t="s">
        <v>459</v>
      </c>
      <c r="J113" s="292"/>
      <c r="K113" s="305"/>
    </row>
    <row r="114" spans="2:11" ht="15" customHeight="1">
      <c r="B114" s="314"/>
      <c r="C114" s="292" t="s">
        <v>52</v>
      </c>
      <c r="D114" s="292"/>
      <c r="E114" s="292"/>
      <c r="F114" s="313" t="s">
        <v>425</v>
      </c>
      <c r="G114" s="292"/>
      <c r="H114" s="292" t="s">
        <v>469</v>
      </c>
      <c r="I114" s="292" t="s">
        <v>459</v>
      </c>
      <c r="J114" s="292"/>
      <c r="K114" s="305"/>
    </row>
    <row r="115" spans="2:11" ht="15" customHeight="1">
      <c r="B115" s="314"/>
      <c r="C115" s="292" t="s">
        <v>61</v>
      </c>
      <c r="D115" s="292"/>
      <c r="E115" s="292"/>
      <c r="F115" s="313" t="s">
        <v>425</v>
      </c>
      <c r="G115" s="292"/>
      <c r="H115" s="292" t="s">
        <v>470</v>
      </c>
      <c r="I115" s="292" t="s">
        <v>471</v>
      </c>
      <c r="J115" s="292"/>
      <c r="K115" s="305"/>
    </row>
    <row r="116" spans="2:11" ht="15" customHeight="1">
      <c r="B116" s="317"/>
      <c r="C116" s="323"/>
      <c r="D116" s="323"/>
      <c r="E116" s="323"/>
      <c r="F116" s="323"/>
      <c r="G116" s="323"/>
      <c r="H116" s="323"/>
      <c r="I116" s="323"/>
      <c r="J116" s="323"/>
      <c r="K116" s="319"/>
    </row>
    <row r="117" spans="2:11" ht="18.75" customHeight="1">
      <c r="B117" s="324"/>
      <c r="C117" s="288"/>
      <c r="D117" s="288"/>
      <c r="E117" s="288"/>
      <c r="F117" s="325"/>
      <c r="G117" s="288"/>
      <c r="H117" s="288"/>
      <c r="I117" s="288"/>
      <c r="J117" s="288"/>
      <c r="K117" s="324"/>
    </row>
    <row r="118" spans="2:11" ht="18.75" customHeight="1"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</row>
    <row r="119" spans="2:11" ht="7.5" customHeight="1">
      <c r="B119" s="326"/>
      <c r="C119" s="327"/>
      <c r="D119" s="327"/>
      <c r="E119" s="327"/>
      <c r="F119" s="327"/>
      <c r="G119" s="327"/>
      <c r="H119" s="327"/>
      <c r="I119" s="327"/>
      <c r="J119" s="327"/>
      <c r="K119" s="328"/>
    </row>
    <row r="120" spans="2:11" ht="45" customHeight="1">
      <c r="B120" s="329"/>
      <c r="C120" s="282" t="s">
        <v>472</v>
      </c>
      <c r="D120" s="282"/>
      <c r="E120" s="282"/>
      <c r="F120" s="282"/>
      <c r="G120" s="282"/>
      <c r="H120" s="282"/>
      <c r="I120" s="282"/>
      <c r="J120" s="282"/>
      <c r="K120" s="330"/>
    </row>
    <row r="121" spans="2:11" ht="17.25" customHeight="1">
      <c r="B121" s="331"/>
      <c r="C121" s="306" t="s">
        <v>419</v>
      </c>
      <c r="D121" s="306"/>
      <c r="E121" s="306"/>
      <c r="F121" s="306" t="s">
        <v>420</v>
      </c>
      <c r="G121" s="307"/>
      <c r="H121" s="306" t="s">
        <v>111</v>
      </c>
      <c r="I121" s="306" t="s">
        <v>61</v>
      </c>
      <c r="J121" s="306" t="s">
        <v>421</v>
      </c>
      <c r="K121" s="332"/>
    </row>
    <row r="122" spans="2:11" ht="17.25" customHeight="1">
      <c r="B122" s="331"/>
      <c r="C122" s="308" t="s">
        <v>422</v>
      </c>
      <c r="D122" s="308"/>
      <c r="E122" s="308"/>
      <c r="F122" s="309" t="s">
        <v>423</v>
      </c>
      <c r="G122" s="310"/>
      <c r="H122" s="308"/>
      <c r="I122" s="308"/>
      <c r="J122" s="308" t="s">
        <v>424</v>
      </c>
      <c r="K122" s="332"/>
    </row>
    <row r="123" spans="2:11" ht="5.25" customHeight="1">
      <c r="B123" s="333"/>
      <c r="C123" s="311"/>
      <c r="D123" s="311"/>
      <c r="E123" s="311"/>
      <c r="F123" s="311"/>
      <c r="G123" s="292"/>
      <c r="H123" s="311"/>
      <c r="I123" s="311"/>
      <c r="J123" s="311"/>
      <c r="K123" s="334"/>
    </row>
    <row r="124" spans="2:11" ht="15" customHeight="1">
      <c r="B124" s="333"/>
      <c r="C124" s="292" t="s">
        <v>428</v>
      </c>
      <c r="D124" s="311"/>
      <c r="E124" s="311"/>
      <c r="F124" s="313" t="s">
        <v>425</v>
      </c>
      <c r="G124" s="292"/>
      <c r="H124" s="292" t="s">
        <v>464</v>
      </c>
      <c r="I124" s="292" t="s">
        <v>427</v>
      </c>
      <c r="J124" s="292">
        <v>120</v>
      </c>
      <c r="K124" s="335"/>
    </row>
    <row r="125" spans="2:11" ht="15" customHeight="1">
      <c r="B125" s="333"/>
      <c r="C125" s="292" t="s">
        <v>473</v>
      </c>
      <c r="D125" s="292"/>
      <c r="E125" s="292"/>
      <c r="F125" s="313" t="s">
        <v>425</v>
      </c>
      <c r="G125" s="292"/>
      <c r="H125" s="292" t="s">
        <v>474</v>
      </c>
      <c r="I125" s="292" t="s">
        <v>427</v>
      </c>
      <c r="J125" s="292" t="s">
        <v>475</v>
      </c>
      <c r="K125" s="335"/>
    </row>
    <row r="126" spans="2:11" ht="15" customHeight="1">
      <c r="B126" s="333"/>
      <c r="C126" s="292" t="s">
        <v>374</v>
      </c>
      <c r="D126" s="292"/>
      <c r="E126" s="292"/>
      <c r="F126" s="313" t="s">
        <v>425</v>
      </c>
      <c r="G126" s="292"/>
      <c r="H126" s="292" t="s">
        <v>476</v>
      </c>
      <c r="I126" s="292" t="s">
        <v>427</v>
      </c>
      <c r="J126" s="292" t="s">
        <v>475</v>
      </c>
      <c r="K126" s="335"/>
    </row>
    <row r="127" spans="2:11" ht="15" customHeight="1">
      <c r="B127" s="333"/>
      <c r="C127" s="292" t="s">
        <v>436</v>
      </c>
      <c r="D127" s="292"/>
      <c r="E127" s="292"/>
      <c r="F127" s="313" t="s">
        <v>431</v>
      </c>
      <c r="G127" s="292"/>
      <c r="H127" s="292" t="s">
        <v>437</v>
      </c>
      <c r="I127" s="292" t="s">
        <v>427</v>
      </c>
      <c r="J127" s="292">
        <v>15</v>
      </c>
      <c r="K127" s="335"/>
    </row>
    <row r="128" spans="2:11" ht="15" customHeight="1">
      <c r="B128" s="333"/>
      <c r="C128" s="315" t="s">
        <v>438</v>
      </c>
      <c r="D128" s="315"/>
      <c r="E128" s="315"/>
      <c r="F128" s="316" t="s">
        <v>431</v>
      </c>
      <c r="G128" s="315"/>
      <c r="H128" s="315" t="s">
        <v>439</v>
      </c>
      <c r="I128" s="315" t="s">
        <v>427</v>
      </c>
      <c r="J128" s="315">
        <v>15</v>
      </c>
      <c r="K128" s="335"/>
    </row>
    <row r="129" spans="2:11" ht="15" customHeight="1">
      <c r="B129" s="333"/>
      <c r="C129" s="315" t="s">
        <v>440</v>
      </c>
      <c r="D129" s="315"/>
      <c r="E129" s="315"/>
      <c r="F129" s="316" t="s">
        <v>431</v>
      </c>
      <c r="G129" s="315"/>
      <c r="H129" s="315" t="s">
        <v>441</v>
      </c>
      <c r="I129" s="315" t="s">
        <v>427</v>
      </c>
      <c r="J129" s="315">
        <v>20</v>
      </c>
      <c r="K129" s="335"/>
    </row>
    <row r="130" spans="2:11" ht="15" customHeight="1">
      <c r="B130" s="333"/>
      <c r="C130" s="315" t="s">
        <v>442</v>
      </c>
      <c r="D130" s="315"/>
      <c r="E130" s="315"/>
      <c r="F130" s="316" t="s">
        <v>431</v>
      </c>
      <c r="G130" s="315"/>
      <c r="H130" s="315" t="s">
        <v>443</v>
      </c>
      <c r="I130" s="315" t="s">
        <v>427</v>
      </c>
      <c r="J130" s="315">
        <v>20</v>
      </c>
      <c r="K130" s="335"/>
    </row>
    <row r="131" spans="2:11" ht="15" customHeight="1">
      <c r="B131" s="333"/>
      <c r="C131" s="292" t="s">
        <v>430</v>
      </c>
      <c r="D131" s="292"/>
      <c r="E131" s="292"/>
      <c r="F131" s="313" t="s">
        <v>431</v>
      </c>
      <c r="G131" s="292"/>
      <c r="H131" s="292" t="s">
        <v>464</v>
      </c>
      <c r="I131" s="292" t="s">
        <v>427</v>
      </c>
      <c r="J131" s="292">
        <v>50</v>
      </c>
      <c r="K131" s="335"/>
    </row>
    <row r="132" spans="2:11" ht="15" customHeight="1">
      <c r="B132" s="333"/>
      <c r="C132" s="292" t="s">
        <v>444</v>
      </c>
      <c r="D132" s="292"/>
      <c r="E132" s="292"/>
      <c r="F132" s="313" t="s">
        <v>431</v>
      </c>
      <c r="G132" s="292"/>
      <c r="H132" s="292" t="s">
        <v>464</v>
      </c>
      <c r="I132" s="292" t="s">
        <v>427</v>
      </c>
      <c r="J132" s="292">
        <v>50</v>
      </c>
      <c r="K132" s="335"/>
    </row>
    <row r="133" spans="2:11" ht="15" customHeight="1">
      <c r="B133" s="333"/>
      <c r="C133" s="292" t="s">
        <v>450</v>
      </c>
      <c r="D133" s="292"/>
      <c r="E133" s="292"/>
      <c r="F133" s="313" t="s">
        <v>431</v>
      </c>
      <c r="G133" s="292"/>
      <c r="H133" s="292" t="s">
        <v>464</v>
      </c>
      <c r="I133" s="292" t="s">
        <v>427</v>
      </c>
      <c r="J133" s="292">
        <v>50</v>
      </c>
      <c r="K133" s="335"/>
    </row>
    <row r="134" spans="2:11" ht="15" customHeight="1">
      <c r="B134" s="333"/>
      <c r="C134" s="292" t="s">
        <v>452</v>
      </c>
      <c r="D134" s="292"/>
      <c r="E134" s="292"/>
      <c r="F134" s="313" t="s">
        <v>431</v>
      </c>
      <c r="G134" s="292"/>
      <c r="H134" s="292" t="s">
        <v>464</v>
      </c>
      <c r="I134" s="292" t="s">
        <v>427</v>
      </c>
      <c r="J134" s="292">
        <v>50</v>
      </c>
      <c r="K134" s="335"/>
    </row>
    <row r="135" spans="2:11" ht="15" customHeight="1">
      <c r="B135" s="333"/>
      <c r="C135" s="292" t="s">
        <v>116</v>
      </c>
      <c r="D135" s="292"/>
      <c r="E135" s="292"/>
      <c r="F135" s="313" t="s">
        <v>431</v>
      </c>
      <c r="G135" s="292"/>
      <c r="H135" s="292" t="s">
        <v>477</v>
      </c>
      <c r="I135" s="292" t="s">
        <v>427</v>
      </c>
      <c r="J135" s="292">
        <v>255</v>
      </c>
      <c r="K135" s="335"/>
    </row>
    <row r="136" spans="2:11" ht="15" customHeight="1">
      <c r="B136" s="333"/>
      <c r="C136" s="292" t="s">
        <v>454</v>
      </c>
      <c r="D136" s="292"/>
      <c r="E136" s="292"/>
      <c r="F136" s="313" t="s">
        <v>425</v>
      </c>
      <c r="G136" s="292"/>
      <c r="H136" s="292" t="s">
        <v>478</v>
      </c>
      <c r="I136" s="292" t="s">
        <v>456</v>
      </c>
      <c r="J136" s="292"/>
      <c r="K136" s="335"/>
    </row>
    <row r="137" spans="2:11" ht="15" customHeight="1">
      <c r="B137" s="333"/>
      <c r="C137" s="292" t="s">
        <v>457</v>
      </c>
      <c r="D137" s="292"/>
      <c r="E137" s="292"/>
      <c r="F137" s="313" t="s">
        <v>425</v>
      </c>
      <c r="G137" s="292"/>
      <c r="H137" s="292" t="s">
        <v>479</v>
      </c>
      <c r="I137" s="292" t="s">
        <v>459</v>
      </c>
      <c r="J137" s="292"/>
      <c r="K137" s="335"/>
    </row>
    <row r="138" spans="2:11" ht="15" customHeight="1">
      <c r="B138" s="333"/>
      <c r="C138" s="292" t="s">
        <v>460</v>
      </c>
      <c r="D138" s="292"/>
      <c r="E138" s="292"/>
      <c r="F138" s="313" t="s">
        <v>425</v>
      </c>
      <c r="G138" s="292"/>
      <c r="H138" s="292" t="s">
        <v>460</v>
      </c>
      <c r="I138" s="292" t="s">
        <v>459</v>
      </c>
      <c r="J138" s="292"/>
      <c r="K138" s="335"/>
    </row>
    <row r="139" spans="2:11" ht="15" customHeight="1">
      <c r="B139" s="333"/>
      <c r="C139" s="292" t="s">
        <v>42</v>
      </c>
      <c r="D139" s="292"/>
      <c r="E139" s="292"/>
      <c r="F139" s="313" t="s">
        <v>425</v>
      </c>
      <c r="G139" s="292"/>
      <c r="H139" s="292" t="s">
        <v>480</v>
      </c>
      <c r="I139" s="292" t="s">
        <v>459</v>
      </c>
      <c r="J139" s="292"/>
      <c r="K139" s="335"/>
    </row>
    <row r="140" spans="2:11" ht="15" customHeight="1">
      <c r="B140" s="333"/>
      <c r="C140" s="292" t="s">
        <v>481</v>
      </c>
      <c r="D140" s="292"/>
      <c r="E140" s="292"/>
      <c r="F140" s="313" t="s">
        <v>425</v>
      </c>
      <c r="G140" s="292"/>
      <c r="H140" s="292" t="s">
        <v>482</v>
      </c>
      <c r="I140" s="292" t="s">
        <v>459</v>
      </c>
      <c r="J140" s="292"/>
      <c r="K140" s="335"/>
    </row>
    <row r="141" spans="2:11" ht="15" customHeight="1">
      <c r="B141" s="336"/>
      <c r="C141" s="337"/>
      <c r="D141" s="337"/>
      <c r="E141" s="337"/>
      <c r="F141" s="337"/>
      <c r="G141" s="337"/>
      <c r="H141" s="337"/>
      <c r="I141" s="337"/>
      <c r="J141" s="337"/>
      <c r="K141" s="338"/>
    </row>
    <row r="142" spans="2:11" ht="18.75" customHeight="1">
      <c r="B142" s="288"/>
      <c r="C142" s="288"/>
      <c r="D142" s="288"/>
      <c r="E142" s="288"/>
      <c r="F142" s="325"/>
      <c r="G142" s="288"/>
      <c r="H142" s="288"/>
      <c r="I142" s="288"/>
      <c r="J142" s="288"/>
      <c r="K142" s="288"/>
    </row>
    <row r="143" spans="2:11" ht="18.75" customHeight="1"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</row>
    <row r="144" spans="2:11" ht="7.5" customHeight="1">
      <c r="B144" s="300"/>
      <c r="C144" s="301"/>
      <c r="D144" s="301"/>
      <c r="E144" s="301"/>
      <c r="F144" s="301"/>
      <c r="G144" s="301"/>
      <c r="H144" s="301"/>
      <c r="I144" s="301"/>
      <c r="J144" s="301"/>
      <c r="K144" s="302"/>
    </row>
    <row r="145" spans="2:11" ht="45" customHeight="1">
      <c r="B145" s="303"/>
      <c r="C145" s="304" t="s">
        <v>483</v>
      </c>
      <c r="D145" s="304"/>
      <c r="E145" s="304"/>
      <c r="F145" s="304"/>
      <c r="G145" s="304"/>
      <c r="H145" s="304"/>
      <c r="I145" s="304"/>
      <c r="J145" s="304"/>
      <c r="K145" s="305"/>
    </row>
    <row r="146" spans="2:11" ht="17.25" customHeight="1">
      <c r="B146" s="303"/>
      <c r="C146" s="306" t="s">
        <v>419</v>
      </c>
      <c r="D146" s="306"/>
      <c r="E146" s="306"/>
      <c r="F146" s="306" t="s">
        <v>420</v>
      </c>
      <c r="G146" s="307"/>
      <c r="H146" s="306" t="s">
        <v>111</v>
      </c>
      <c r="I146" s="306" t="s">
        <v>61</v>
      </c>
      <c r="J146" s="306" t="s">
        <v>421</v>
      </c>
      <c r="K146" s="305"/>
    </row>
    <row r="147" spans="2:11" ht="17.25" customHeight="1">
      <c r="B147" s="303"/>
      <c r="C147" s="308" t="s">
        <v>422</v>
      </c>
      <c r="D147" s="308"/>
      <c r="E147" s="308"/>
      <c r="F147" s="309" t="s">
        <v>423</v>
      </c>
      <c r="G147" s="310"/>
      <c r="H147" s="308"/>
      <c r="I147" s="308"/>
      <c r="J147" s="308" t="s">
        <v>424</v>
      </c>
      <c r="K147" s="305"/>
    </row>
    <row r="148" spans="2:11" ht="5.25" customHeight="1">
      <c r="B148" s="314"/>
      <c r="C148" s="311"/>
      <c r="D148" s="311"/>
      <c r="E148" s="311"/>
      <c r="F148" s="311"/>
      <c r="G148" s="312"/>
      <c r="H148" s="311"/>
      <c r="I148" s="311"/>
      <c r="J148" s="311"/>
      <c r="K148" s="335"/>
    </row>
    <row r="149" spans="2:11" ht="15" customHeight="1">
      <c r="B149" s="314"/>
      <c r="C149" s="339" t="s">
        <v>428</v>
      </c>
      <c r="D149" s="292"/>
      <c r="E149" s="292"/>
      <c r="F149" s="340" t="s">
        <v>425</v>
      </c>
      <c r="G149" s="292"/>
      <c r="H149" s="339" t="s">
        <v>464</v>
      </c>
      <c r="I149" s="339" t="s">
        <v>427</v>
      </c>
      <c r="J149" s="339">
        <v>120</v>
      </c>
      <c r="K149" s="335"/>
    </row>
    <row r="150" spans="2:11" ht="15" customHeight="1">
      <c r="B150" s="314"/>
      <c r="C150" s="339" t="s">
        <v>473</v>
      </c>
      <c r="D150" s="292"/>
      <c r="E150" s="292"/>
      <c r="F150" s="340" t="s">
        <v>425</v>
      </c>
      <c r="G150" s="292"/>
      <c r="H150" s="339" t="s">
        <v>484</v>
      </c>
      <c r="I150" s="339" t="s">
        <v>427</v>
      </c>
      <c r="J150" s="339" t="s">
        <v>475</v>
      </c>
      <c r="K150" s="335"/>
    </row>
    <row r="151" spans="2:11" ht="15" customHeight="1">
      <c r="B151" s="314"/>
      <c r="C151" s="339" t="s">
        <v>374</v>
      </c>
      <c r="D151" s="292"/>
      <c r="E151" s="292"/>
      <c r="F151" s="340" t="s">
        <v>425</v>
      </c>
      <c r="G151" s="292"/>
      <c r="H151" s="339" t="s">
        <v>485</v>
      </c>
      <c r="I151" s="339" t="s">
        <v>427</v>
      </c>
      <c r="J151" s="339" t="s">
        <v>475</v>
      </c>
      <c r="K151" s="335"/>
    </row>
    <row r="152" spans="2:11" ht="15" customHeight="1">
      <c r="B152" s="314"/>
      <c r="C152" s="339" t="s">
        <v>430</v>
      </c>
      <c r="D152" s="292"/>
      <c r="E152" s="292"/>
      <c r="F152" s="340" t="s">
        <v>431</v>
      </c>
      <c r="G152" s="292"/>
      <c r="H152" s="339" t="s">
        <v>464</v>
      </c>
      <c r="I152" s="339" t="s">
        <v>427</v>
      </c>
      <c r="J152" s="339">
        <v>50</v>
      </c>
      <c r="K152" s="335"/>
    </row>
    <row r="153" spans="2:11" ht="15" customHeight="1">
      <c r="B153" s="314"/>
      <c r="C153" s="339" t="s">
        <v>433</v>
      </c>
      <c r="D153" s="292"/>
      <c r="E153" s="292"/>
      <c r="F153" s="340" t="s">
        <v>425</v>
      </c>
      <c r="G153" s="292"/>
      <c r="H153" s="339" t="s">
        <v>464</v>
      </c>
      <c r="I153" s="339" t="s">
        <v>435</v>
      </c>
      <c r="J153" s="339"/>
      <c r="K153" s="335"/>
    </row>
    <row r="154" spans="2:11" ht="15" customHeight="1">
      <c r="B154" s="314"/>
      <c r="C154" s="339" t="s">
        <v>444</v>
      </c>
      <c r="D154" s="292"/>
      <c r="E154" s="292"/>
      <c r="F154" s="340" t="s">
        <v>431</v>
      </c>
      <c r="G154" s="292"/>
      <c r="H154" s="339" t="s">
        <v>464</v>
      </c>
      <c r="I154" s="339" t="s">
        <v>427</v>
      </c>
      <c r="J154" s="339">
        <v>50</v>
      </c>
      <c r="K154" s="335"/>
    </row>
    <row r="155" spans="2:11" ht="15" customHeight="1">
      <c r="B155" s="314"/>
      <c r="C155" s="339" t="s">
        <v>452</v>
      </c>
      <c r="D155" s="292"/>
      <c r="E155" s="292"/>
      <c r="F155" s="340" t="s">
        <v>431</v>
      </c>
      <c r="G155" s="292"/>
      <c r="H155" s="339" t="s">
        <v>464</v>
      </c>
      <c r="I155" s="339" t="s">
        <v>427</v>
      </c>
      <c r="J155" s="339">
        <v>50</v>
      </c>
      <c r="K155" s="335"/>
    </row>
    <row r="156" spans="2:11" ht="15" customHeight="1">
      <c r="B156" s="314"/>
      <c r="C156" s="339" t="s">
        <v>450</v>
      </c>
      <c r="D156" s="292"/>
      <c r="E156" s="292"/>
      <c r="F156" s="340" t="s">
        <v>431</v>
      </c>
      <c r="G156" s="292"/>
      <c r="H156" s="339" t="s">
        <v>464</v>
      </c>
      <c r="I156" s="339" t="s">
        <v>427</v>
      </c>
      <c r="J156" s="339">
        <v>50</v>
      </c>
      <c r="K156" s="335"/>
    </row>
    <row r="157" spans="2:11" ht="15" customHeight="1">
      <c r="B157" s="314"/>
      <c r="C157" s="339" t="s">
        <v>96</v>
      </c>
      <c r="D157" s="292"/>
      <c r="E157" s="292"/>
      <c r="F157" s="340" t="s">
        <v>425</v>
      </c>
      <c r="G157" s="292"/>
      <c r="H157" s="339" t="s">
        <v>486</v>
      </c>
      <c r="I157" s="339" t="s">
        <v>427</v>
      </c>
      <c r="J157" s="339" t="s">
        <v>487</v>
      </c>
      <c r="K157" s="335"/>
    </row>
    <row r="158" spans="2:11" ht="15" customHeight="1">
      <c r="B158" s="314"/>
      <c r="C158" s="339" t="s">
        <v>488</v>
      </c>
      <c r="D158" s="292"/>
      <c r="E158" s="292"/>
      <c r="F158" s="340" t="s">
        <v>425</v>
      </c>
      <c r="G158" s="292"/>
      <c r="H158" s="339" t="s">
        <v>489</v>
      </c>
      <c r="I158" s="339" t="s">
        <v>459</v>
      </c>
      <c r="J158" s="339"/>
      <c r="K158" s="335"/>
    </row>
    <row r="159" spans="2:11" ht="15" customHeight="1">
      <c r="B159" s="341"/>
      <c r="C159" s="323"/>
      <c r="D159" s="323"/>
      <c r="E159" s="323"/>
      <c r="F159" s="323"/>
      <c r="G159" s="323"/>
      <c r="H159" s="323"/>
      <c r="I159" s="323"/>
      <c r="J159" s="323"/>
      <c r="K159" s="342"/>
    </row>
    <row r="160" spans="2:11" ht="18.75" customHeight="1">
      <c r="B160" s="288"/>
      <c r="C160" s="292"/>
      <c r="D160" s="292"/>
      <c r="E160" s="292"/>
      <c r="F160" s="313"/>
      <c r="G160" s="292"/>
      <c r="H160" s="292"/>
      <c r="I160" s="292"/>
      <c r="J160" s="292"/>
      <c r="K160" s="288"/>
    </row>
    <row r="161" spans="2:11" ht="18.75" customHeight="1">
      <c r="B161" s="299"/>
      <c r="C161" s="299"/>
      <c r="D161" s="299"/>
      <c r="E161" s="299"/>
      <c r="F161" s="299"/>
      <c r="G161" s="299"/>
      <c r="H161" s="299"/>
      <c r="I161" s="299"/>
      <c r="J161" s="299"/>
      <c r="K161" s="299"/>
    </row>
    <row r="162" spans="2:11" ht="7.5" customHeight="1">
      <c r="B162" s="278"/>
      <c r="C162" s="279"/>
      <c r="D162" s="279"/>
      <c r="E162" s="279"/>
      <c r="F162" s="279"/>
      <c r="G162" s="279"/>
      <c r="H162" s="279"/>
      <c r="I162" s="279"/>
      <c r="J162" s="279"/>
      <c r="K162" s="280"/>
    </row>
    <row r="163" spans="2:11" ht="45" customHeight="1">
      <c r="B163" s="281"/>
      <c r="C163" s="282" t="s">
        <v>490</v>
      </c>
      <c r="D163" s="282"/>
      <c r="E163" s="282"/>
      <c r="F163" s="282"/>
      <c r="G163" s="282"/>
      <c r="H163" s="282"/>
      <c r="I163" s="282"/>
      <c r="J163" s="282"/>
      <c r="K163" s="283"/>
    </row>
    <row r="164" spans="2:11" ht="17.25" customHeight="1">
      <c r="B164" s="281"/>
      <c r="C164" s="306" t="s">
        <v>419</v>
      </c>
      <c r="D164" s="306"/>
      <c r="E164" s="306"/>
      <c r="F164" s="306" t="s">
        <v>420</v>
      </c>
      <c r="G164" s="343"/>
      <c r="H164" s="344" t="s">
        <v>111</v>
      </c>
      <c r="I164" s="344" t="s">
        <v>61</v>
      </c>
      <c r="J164" s="306" t="s">
        <v>421</v>
      </c>
      <c r="K164" s="283"/>
    </row>
    <row r="165" spans="2:11" ht="17.25" customHeight="1">
      <c r="B165" s="284"/>
      <c r="C165" s="308" t="s">
        <v>422</v>
      </c>
      <c r="D165" s="308"/>
      <c r="E165" s="308"/>
      <c r="F165" s="309" t="s">
        <v>423</v>
      </c>
      <c r="G165" s="345"/>
      <c r="H165" s="346"/>
      <c r="I165" s="346"/>
      <c r="J165" s="308" t="s">
        <v>424</v>
      </c>
      <c r="K165" s="286"/>
    </row>
    <row r="166" spans="2:11" ht="5.25" customHeight="1">
      <c r="B166" s="314"/>
      <c r="C166" s="311"/>
      <c r="D166" s="311"/>
      <c r="E166" s="311"/>
      <c r="F166" s="311"/>
      <c r="G166" s="312"/>
      <c r="H166" s="311"/>
      <c r="I166" s="311"/>
      <c r="J166" s="311"/>
      <c r="K166" s="335"/>
    </row>
    <row r="167" spans="2:11" ht="15" customHeight="1">
      <c r="B167" s="314"/>
      <c r="C167" s="292" t="s">
        <v>428</v>
      </c>
      <c r="D167" s="292"/>
      <c r="E167" s="292"/>
      <c r="F167" s="313" t="s">
        <v>425</v>
      </c>
      <c r="G167" s="292"/>
      <c r="H167" s="292" t="s">
        <v>464</v>
      </c>
      <c r="I167" s="292" t="s">
        <v>427</v>
      </c>
      <c r="J167" s="292">
        <v>120</v>
      </c>
      <c r="K167" s="335"/>
    </row>
    <row r="168" spans="2:11" ht="15" customHeight="1">
      <c r="B168" s="314"/>
      <c r="C168" s="292" t="s">
        <v>473</v>
      </c>
      <c r="D168" s="292"/>
      <c r="E168" s="292"/>
      <c r="F168" s="313" t="s">
        <v>425</v>
      </c>
      <c r="G168" s="292"/>
      <c r="H168" s="292" t="s">
        <v>474</v>
      </c>
      <c r="I168" s="292" t="s">
        <v>427</v>
      </c>
      <c r="J168" s="292" t="s">
        <v>475</v>
      </c>
      <c r="K168" s="335"/>
    </row>
    <row r="169" spans="2:11" ht="15" customHeight="1">
      <c r="B169" s="314"/>
      <c r="C169" s="292" t="s">
        <v>374</v>
      </c>
      <c r="D169" s="292"/>
      <c r="E169" s="292"/>
      <c r="F169" s="313" t="s">
        <v>425</v>
      </c>
      <c r="G169" s="292"/>
      <c r="H169" s="292" t="s">
        <v>491</v>
      </c>
      <c r="I169" s="292" t="s">
        <v>427</v>
      </c>
      <c r="J169" s="292" t="s">
        <v>475</v>
      </c>
      <c r="K169" s="335"/>
    </row>
    <row r="170" spans="2:11" ht="15" customHeight="1">
      <c r="B170" s="314"/>
      <c r="C170" s="292" t="s">
        <v>430</v>
      </c>
      <c r="D170" s="292"/>
      <c r="E170" s="292"/>
      <c r="F170" s="313" t="s">
        <v>431</v>
      </c>
      <c r="G170" s="292"/>
      <c r="H170" s="292" t="s">
        <v>491</v>
      </c>
      <c r="I170" s="292" t="s">
        <v>427</v>
      </c>
      <c r="J170" s="292">
        <v>50</v>
      </c>
      <c r="K170" s="335"/>
    </row>
    <row r="171" spans="2:11" ht="15" customHeight="1">
      <c r="B171" s="314"/>
      <c r="C171" s="292" t="s">
        <v>433</v>
      </c>
      <c r="D171" s="292"/>
      <c r="E171" s="292"/>
      <c r="F171" s="313" t="s">
        <v>425</v>
      </c>
      <c r="G171" s="292"/>
      <c r="H171" s="292" t="s">
        <v>491</v>
      </c>
      <c r="I171" s="292" t="s">
        <v>435</v>
      </c>
      <c r="J171" s="292"/>
      <c r="K171" s="335"/>
    </row>
    <row r="172" spans="2:11" ht="15" customHeight="1">
      <c r="B172" s="314"/>
      <c r="C172" s="292" t="s">
        <v>444</v>
      </c>
      <c r="D172" s="292"/>
      <c r="E172" s="292"/>
      <c r="F172" s="313" t="s">
        <v>431</v>
      </c>
      <c r="G172" s="292"/>
      <c r="H172" s="292" t="s">
        <v>491</v>
      </c>
      <c r="I172" s="292" t="s">
        <v>427</v>
      </c>
      <c r="J172" s="292">
        <v>50</v>
      </c>
      <c r="K172" s="335"/>
    </row>
    <row r="173" spans="2:11" ht="15" customHeight="1">
      <c r="B173" s="314"/>
      <c r="C173" s="292" t="s">
        <v>452</v>
      </c>
      <c r="D173" s="292"/>
      <c r="E173" s="292"/>
      <c r="F173" s="313" t="s">
        <v>431</v>
      </c>
      <c r="G173" s="292"/>
      <c r="H173" s="292" t="s">
        <v>491</v>
      </c>
      <c r="I173" s="292" t="s">
        <v>427</v>
      </c>
      <c r="J173" s="292">
        <v>50</v>
      </c>
      <c r="K173" s="335"/>
    </row>
    <row r="174" spans="2:11" ht="15" customHeight="1">
      <c r="B174" s="314"/>
      <c r="C174" s="292" t="s">
        <v>450</v>
      </c>
      <c r="D174" s="292"/>
      <c r="E174" s="292"/>
      <c r="F174" s="313" t="s">
        <v>431</v>
      </c>
      <c r="G174" s="292"/>
      <c r="H174" s="292" t="s">
        <v>491</v>
      </c>
      <c r="I174" s="292" t="s">
        <v>427</v>
      </c>
      <c r="J174" s="292">
        <v>50</v>
      </c>
      <c r="K174" s="335"/>
    </row>
    <row r="175" spans="2:11" ht="15" customHeight="1">
      <c r="B175" s="314"/>
      <c r="C175" s="292" t="s">
        <v>110</v>
      </c>
      <c r="D175" s="292"/>
      <c r="E175" s="292"/>
      <c r="F175" s="313" t="s">
        <v>425</v>
      </c>
      <c r="G175" s="292"/>
      <c r="H175" s="292" t="s">
        <v>492</v>
      </c>
      <c r="I175" s="292" t="s">
        <v>493</v>
      </c>
      <c r="J175" s="292"/>
      <c r="K175" s="335"/>
    </row>
    <row r="176" spans="2:11" ht="15" customHeight="1">
      <c r="B176" s="314"/>
      <c r="C176" s="292" t="s">
        <v>61</v>
      </c>
      <c r="D176" s="292"/>
      <c r="E176" s="292"/>
      <c r="F176" s="313" t="s">
        <v>425</v>
      </c>
      <c r="G176" s="292"/>
      <c r="H176" s="292" t="s">
        <v>494</v>
      </c>
      <c r="I176" s="292" t="s">
        <v>495</v>
      </c>
      <c r="J176" s="292">
        <v>1</v>
      </c>
      <c r="K176" s="335"/>
    </row>
    <row r="177" spans="2:11" ht="15" customHeight="1">
      <c r="B177" s="314"/>
      <c r="C177" s="292" t="s">
        <v>57</v>
      </c>
      <c r="D177" s="292"/>
      <c r="E177" s="292"/>
      <c r="F177" s="313" t="s">
        <v>425</v>
      </c>
      <c r="G177" s="292"/>
      <c r="H177" s="292" t="s">
        <v>496</v>
      </c>
      <c r="I177" s="292" t="s">
        <v>427</v>
      </c>
      <c r="J177" s="292">
        <v>20</v>
      </c>
      <c r="K177" s="335"/>
    </row>
    <row r="178" spans="2:11" ht="15" customHeight="1">
      <c r="B178" s="314"/>
      <c r="C178" s="292" t="s">
        <v>111</v>
      </c>
      <c r="D178" s="292"/>
      <c r="E178" s="292"/>
      <c r="F178" s="313" t="s">
        <v>425</v>
      </c>
      <c r="G178" s="292"/>
      <c r="H178" s="292" t="s">
        <v>497</v>
      </c>
      <c r="I178" s="292" t="s">
        <v>427</v>
      </c>
      <c r="J178" s="292">
        <v>255</v>
      </c>
      <c r="K178" s="335"/>
    </row>
    <row r="179" spans="2:11" ht="15" customHeight="1">
      <c r="B179" s="314"/>
      <c r="C179" s="292" t="s">
        <v>112</v>
      </c>
      <c r="D179" s="292"/>
      <c r="E179" s="292"/>
      <c r="F179" s="313" t="s">
        <v>425</v>
      </c>
      <c r="G179" s="292"/>
      <c r="H179" s="292" t="s">
        <v>390</v>
      </c>
      <c r="I179" s="292" t="s">
        <v>427</v>
      </c>
      <c r="J179" s="292">
        <v>10</v>
      </c>
      <c r="K179" s="335"/>
    </row>
    <row r="180" spans="2:11" ht="15" customHeight="1">
      <c r="B180" s="314"/>
      <c r="C180" s="292" t="s">
        <v>113</v>
      </c>
      <c r="D180" s="292"/>
      <c r="E180" s="292"/>
      <c r="F180" s="313" t="s">
        <v>425</v>
      </c>
      <c r="G180" s="292"/>
      <c r="H180" s="292" t="s">
        <v>498</v>
      </c>
      <c r="I180" s="292" t="s">
        <v>459</v>
      </c>
      <c r="J180" s="292"/>
      <c r="K180" s="335"/>
    </row>
    <row r="181" spans="2:11" ht="15" customHeight="1">
      <c r="B181" s="314"/>
      <c r="C181" s="292" t="s">
        <v>499</v>
      </c>
      <c r="D181" s="292"/>
      <c r="E181" s="292"/>
      <c r="F181" s="313" t="s">
        <v>425</v>
      </c>
      <c r="G181" s="292"/>
      <c r="H181" s="292" t="s">
        <v>500</v>
      </c>
      <c r="I181" s="292" t="s">
        <v>459</v>
      </c>
      <c r="J181" s="292"/>
      <c r="K181" s="335"/>
    </row>
    <row r="182" spans="2:11" ht="15" customHeight="1">
      <c r="B182" s="314"/>
      <c r="C182" s="292" t="s">
        <v>488</v>
      </c>
      <c r="D182" s="292"/>
      <c r="E182" s="292"/>
      <c r="F182" s="313" t="s">
        <v>425</v>
      </c>
      <c r="G182" s="292"/>
      <c r="H182" s="292" t="s">
        <v>501</v>
      </c>
      <c r="I182" s="292" t="s">
        <v>459</v>
      </c>
      <c r="J182" s="292"/>
      <c r="K182" s="335"/>
    </row>
    <row r="183" spans="2:11" ht="15" customHeight="1">
      <c r="B183" s="314"/>
      <c r="C183" s="292" t="s">
        <v>115</v>
      </c>
      <c r="D183" s="292"/>
      <c r="E183" s="292"/>
      <c r="F183" s="313" t="s">
        <v>431</v>
      </c>
      <c r="G183" s="292"/>
      <c r="H183" s="292" t="s">
        <v>502</v>
      </c>
      <c r="I183" s="292" t="s">
        <v>427</v>
      </c>
      <c r="J183" s="292">
        <v>50</v>
      </c>
      <c r="K183" s="335"/>
    </row>
    <row r="184" spans="2:11" ht="15" customHeight="1">
      <c r="B184" s="314"/>
      <c r="C184" s="292" t="s">
        <v>503</v>
      </c>
      <c r="D184" s="292"/>
      <c r="E184" s="292"/>
      <c r="F184" s="313" t="s">
        <v>431</v>
      </c>
      <c r="G184" s="292"/>
      <c r="H184" s="292" t="s">
        <v>504</v>
      </c>
      <c r="I184" s="292" t="s">
        <v>505</v>
      </c>
      <c r="J184" s="292"/>
      <c r="K184" s="335"/>
    </row>
    <row r="185" spans="2:11" ht="15" customHeight="1">
      <c r="B185" s="314"/>
      <c r="C185" s="292" t="s">
        <v>506</v>
      </c>
      <c r="D185" s="292"/>
      <c r="E185" s="292"/>
      <c r="F185" s="313" t="s">
        <v>431</v>
      </c>
      <c r="G185" s="292"/>
      <c r="H185" s="292" t="s">
        <v>507</v>
      </c>
      <c r="I185" s="292" t="s">
        <v>505</v>
      </c>
      <c r="J185" s="292"/>
      <c r="K185" s="335"/>
    </row>
    <row r="186" spans="2:11" ht="15" customHeight="1">
      <c r="B186" s="314"/>
      <c r="C186" s="292" t="s">
        <v>508</v>
      </c>
      <c r="D186" s="292"/>
      <c r="E186" s="292"/>
      <c r="F186" s="313" t="s">
        <v>431</v>
      </c>
      <c r="G186" s="292"/>
      <c r="H186" s="292" t="s">
        <v>509</v>
      </c>
      <c r="I186" s="292" t="s">
        <v>505</v>
      </c>
      <c r="J186" s="292"/>
      <c r="K186" s="335"/>
    </row>
    <row r="187" spans="2:11" ht="15" customHeight="1">
      <c r="B187" s="314"/>
      <c r="C187" s="347" t="s">
        <v>510</v>
      </c>
      <c r="D187" s="292"/>
      <c r="E187" s="292"/>
      <c r="F187" s="313" t="s">
        <v>431</v>
      </c>
      <c r="G187" s="292"/>
      <c r="H187" s="292" t="s">
        <v>511</v>
      </c>
      <c r="I187" s="292" t="s">
        <v>512</v>
      </c>
      <c r="J187" s="348" t="s">
        <v>513</v>
      </c>
      <c r="K187" s="335"/>
    </row>
    <row r="188" spans="2:11" ht="15" customHeight="1">
      <c r="B188" s="314"/>
      <c r="C188" s="298" t="s">
        <v>46</v>
      </c>
      <c r="D188" s="292"/>
      <c r="E188" s="292"/>
      <c r="F188" s="313" t="s">
        <v>425</v>
      </c>
      <c r="G188" s="292"/>
      <c r="H188" s="288" t="s">
        <v>514</v>
      </c>
      <c r="I188" s="292" t="s">
        <v>515</v>
      </c>
      <c r="J188" s="292"/>
      <c r="K188" s="335"/>
    </row>
    <row r="189" spans="2:11" ht="15" customHeight="1">
      <c r="B189" s="314"/>
      <c r="C189" s="298" t="s">
        <v>516</v>
      </c>
      <c r="D189" s="292"/>
      <c r="E189" s="292"/>
      <c r="F189" s="313" t="s">
        <v>425</v>
      </c>
      <c r="G189" s="292"/>
      <c r="H189" s="292" t="s">
        <v>517</v>
      </c>
      <c r="I189" s="292" t="s">
        <v>459</v>
      </c>
      <c r="J189" s="292"/>
      <c r="K189" s="335"/>
    </row>
    <row r="190" spans="2:11" ht="15" customHeight="1">
      <c r="B190" s="314"/>
      <c r="C190" s="298" t="s">
        <v>518</v>
      </c>
      <c r="D190" s="292"/>
      <c r="E190" s="292"/>
      <c r="F190" s="313" t="s">
        <v>425</v>
      </c>
      <c r="G190" s="292"/>
      <c r="H190" s="292" t="s">
        <v>519</v>
      </c>
      <c r="I190" s="292" t="s">
        <v>459</v>
      </c>
      <c r="J190" s="292"/>
      <c r="K190" s="335"/>
    </row>
    <row r="191" spans="2:11" ht="15" customHeight="1">
      <c r="B191" s="314"/>
      <c r="C191" s="298" t="s">
        <v>520</v>
      </c>
      <c r="D191" s="292"/>
      <c r="E191" s="292"/>
      <c r="F191" s="313" t="s">
        <v>431</v>
      </c>
      <c r="G191" s="292"/>
      <c r="H191" s="292" t="s">
        <v>521</v>
      </c>
      <c r="I191" s="292" t="s">
        <v>459</v>
      </c>
      <c r="J191" s="292"/>
      <c r="K191" s="335"/>
    </row>
    <row r="192" spans="2:11" ht="15" customHeight="1">
      <c r="B192" s="341"/>
      <c r="C192" s="349"/>
      <c r="D192" s="323"/>
      <c r="E192" s="323"/>
      <c r="F192" s="323"/>
      <c r="G192" s="323"/>
      <c r="H192" s="323"/>
      <c r="I192" s="323"/>
      <c r="J192" s="323"/>
      <c r="K192" s="342"/>
    </row>
    <row r="193" spans="2:11" ht="18.75" customHeight="1">
      <c r="B193" s="288"/>
      <c r="C193" s="292"/>
      <c r="D193" s="292"/>
      <c r="E193" s="292"/>
      <c r="F193" s="313"/>
      <c r="G193" s="292"/>
      <c r="H193" s="292"/>
      <c r="I193" s="292"/>
      <c r="J193" s="292"/>
      <c r="K193" s="288"/>
    </row>
    <row r="194" spans="2:11" ht="18.75" customHeight="1">
      <c r="B194" s="288"/>
      <c r="C194" s="292"/>
      <c r="D194" s="292"/>
      <c r="E194" s="292"/>
      <c r="F194" s="313"/>
      <c r="G194" s="292"/>
      <c r="H194" s="292"/>
      <c r="I194" s="292"/>
      <c r="J194" s="292"/>
      <c r="K194" s="288"/>
    </row>
    <row r="195" spans="2:11" ht="18.75" customHeight="1">
      <c r="B195" s="299"/>
      <c r="C195" s="299"/>
      <c r="D195" s="299"/>
      <c r="E195" s="299"/>
      <c r="F195" s="299"/>
      <c r="G195" s="299"/>
      <c r="H195" s="299"/>
      <c r="I195" s="299"/>
      <c r="J195" s="299"/>
      <c r="K195" s="299"/>
    </row>
    <row r="196" spans="2:11" ht="13.5">
      <c r="B196" s="278"/>
      <c r="C196" s="279"/>
      <c r="D196" s="279"/>
      <c r="E196" s="279"/>
      <c r="F196" s="279"/>
      <c r="G196" s="279"/>
      <c r="H196" s="279"/>
      <c r="I196" s="279"/>
      <c r="J196" s="279"/>
      <c r="K196" s="280"/>
    </row>
    <row r="197" spans="2:11" ht="21">
      <c r="B197" s="281"/>
      <c r="C197" s="282" t="s">
        <v>522</v>
      </c>
      <c r="D197" s="282"/>
      <c r="E197" s="282"/>
      <c r="F197" s="282"/>
      <c r="G197" s="282"/>
      <c r="H197" s="282"/>
      <c r="I197" s="282"/>
      <c r="J197" s="282"/>
      <c r="K197" s="283"/>
    </row>
    <row r="198" spans="2:11" ht="25.5" customHeight="1">
      <c r="B198" s="281"/>
      <c r="C198" s="350" t="s">
        <v>523</v>
      </c>
      <c r="D198" s="350"/>
      <c r="E198" s="350"/>
      <c r="F198" s="350" t="s">
        <v>524</v>
      </c>
      <c r="G198" s="351"/>
      <c r="H198" s="350" t="s">
        <v>525</v>
      </c>
      <c r="I198" s="350"/>
      <c r="J198" s="350"/>
      <c r="K198" s="283"/>
    </row>
    <row r="199" spans="2:11" ht="5.25" customHeight="1">
      <c r="B199" s="314"/>
      <c r="C199" s="311"/>
      <c r="D199" s="311"/>
      <c r="E199" s="311"/>
      <c r="F199" s="311"/>
      <c r="G199" s="292"/>
      <c r="H199" s="311"/>
      <c r="I199" s="311"/>
      <c r="J199" s="311"/>
      <c r="K199" s="335"/>
    </row>
    <row r="200" spans="2:11" ht="15" customHeight="1">
      <c r="B200" s="314"/>
      <c r="C200" s="292" t="s">
        <v>515</v>
      </c>
      <c r="D200" s="292"/>
      <c r="E200" s="292"/>
      <c r="F200" s="313" t="s">
        <v>47</v>
      </c>
      <c r="G200" s="292"/>
      <c r="H200" s="292" t="s">
        <v>526</v>
      </c>
      <c r="I200" s="292"/>
      <c r="J200" s="292"/>
      <c r="K200" s="335"/>
    </row>
    <row r="201" spans="2:11" ht="15" customHeight="1">
      <c r="B201" s="314"/>
      <c r="C201" s="320"/>
      <c r="D201" s="292"/>
      <c r="E201" s="292"/>
      <c r="F201" s="313" t="s">
        <v>48</v>
      </c>
      <c r="G201" s="292"/>
      <c r="H201" s="292" t="s">
        <v>527</v>
      </c>
      <c r="I201" s="292"/>
      <c r="J201" s="292"/>
      <c r="K201" s="335"/>
    </row>
    <row r="202" spans="2:11" ht="15" customHeight="1">
      <c r="B202" s="314"/>
      <c r="C202" s="320"/>
      <c r="D202" s="292"/>
      <c r="E202" s="292"/>
      <c r="F202" s="313" t="s">
        <v>51</v>
      </c>
      <c r="G202" s="292"/>
      <c r="H202" s="292" t="s">
        <v>528</v>
      </c>
      <c r="I202" s="292"/>
      <c r="J202" s="292"/>
      <c r="K202" s="335"/>
    </row>
    <row r="203" spans="2:11" ht="15" customHeight="1">
      <c r="B203" s="314"/>
      <c r="C203" s="292"/>
      <c r="D203" s="292"/>
      <c r="E203" s="292"/>
      <c r="F203" s="313" t="s">
        <v>49</v>
      </c>
      <c r="G203" s="292"/>
      <c r="H203" s="292" t="s">
        <v>529</v>
      </c>
      <c r="I203" s="292"/>
      <c r="J203" s="292"/>
      <c r="K203" s="335"/>
    </row>
    <row r="204" spans="2:11" ht="15" customHeight="1">
      <c r="B204" s="314"/>
      <c r="C204" s="292"/>
      <c r="D204" s="292"/>
      <c r="E204" s="292"/>
      <c r="F204" s="313" t="s">
        <v>50</v>
      </c>
      <c r="G204" s="292"/>
      <c r="H204" s="292" t="s">
        <v>530</v>
      </c>
      <c r="I204" s="292"/>
      <c r="J204" s="292"/>
      <c r="K204" s="335"/>
    </row>
    <row r="205" spans="2:11" ht="15" customHeight="1">
      <c r="B205" s="314"/>
      <c r="C205" s="292"/>
      <c r="D205" s="292"/>
      <c r="E205" s="292"/>
      <c r="F205" s="313"/>
      <c r="G205" s="292"/>
      <c r="H205" s="292"/>
      <c r="I205" s="292"/>
      <c r="J205" s="292"/>
      <c r="K205" s="335"/>
    </row>
    <row r="206" spans="2:11" ht="15" customHeight="1">
      <c r="B206" s="314"/>
      <c r="C206" s="292" t="s">
        <v>471</v>
      </c>
      <c r="D206" s="292"/>
      <c r="E206" s="292"/>
      <c r="F206" s="313" t="s">
        <v>83</v>
      </c>
      <c r="G206" s="292"/>
      <c r="H206" s="292" t="s">
        <v>531</v>
      </c>
      <c r="I206" s="292"/>
      <c r="J206" s="292"/>
      <c r="K206" s="335"/>
    </row>
    <row r="207" spans="2:11" ht="15" customHeight="1">
      <c r="B207" s="314"/>
      <c r="C207" s="320"/>
      <c r="D207" s="292"/>
      <c r="E207" s="292"/>
      <c r="F207" s="313" t="s">
        <v>368</v>
      </c>
      <c r="G207" s="292"/>
      <c r="H207" s="292" t="s">
        <v>369</v>
      </c>
      <c r="I207" s="292"/>
      <c r="J207" s="292"/>
      <c r="K207" s="335"/>
    </row>
    <row r="208" spans="2:11" ht="15" customHeight="1">
      <c r="B208" s="314"/>
      <c r="C208" s="292"/>
      <c r="D208" s="292"/>
      <c r="E208" s="292"/>
      <c r="F208" s="313" t="s">
        <v>366</v>
      </c>
      <c r="G208" s="292"/>
      <c r="H208" s="292" t="s">
        <v>532</v>
      </c>
      <c r="I208" s="292"/>
      <c r="J208" s="292"/>
      <c r="K208" s="335"/>
    </row>
    <row r="209" spans="2:11" ht="15" customHeight="1">
      <c r="B209" s="352"/>
      <c r="C209" s="320"/>
      <c r="D209" s="320"/>
      <c r="E209" s="320"/>
      <c r="F209" s="313" t="s">
        <v>370</v>
      </c>
      <c r="G209" s="298"/>
      <c r="H209" s="339" t="s">
        <v>371</v>
      </c>
      <c r="I209" s="339"/>
      <c r="J209" s="339"/>
      <c r="K209" s="353"/>
    </row>
    <row r="210" spans="2:11" ht="15" customHeight="1">
      <c r="B210" s="352"/>
      <c r="C210" s="320"/>
      <c r="D210" s="320"/>
      <c r="E210" s="320"/>
      <c r="F210" s="313" t="s">
        <v>372</v>
      </c>
      <c r="G210" s="298"/>
      <c r="H210" s="339" t="s">
        <v>533</v>
      </c>
      <c r="I210" s="339"/>
      <c r="J210" s="339"/>
      <c r="K210" s="353"/>
    </row>
    <row r="211" spans="2:11" ht="15" customHeight="1">
      <c r="B211" s="352"/>
      <c r="C211" s="320"/>
      <c r="D211" s="320"/>
      <c r="E211" s="320"/>
      <c r="F211" s="354"/>
      <c r="G211" s="298"/>
      <c r="H211" s="355"/>
      <c r="I211" s="355"/>
      <c r="J211" s="355"/>
      <c r="K211" s="353"/>
    </row>
    <row r="212" spans="2:11" ht="15" customHeight="1">
      <c r="B212" s="352"/>
      <c r="C212" s="292" t="s">
        <v>495</v>
      </c>
      <c r="D212" s="320"/>
      <c r="E212" s="320"/>
      <c r="F212" s="313">
        <v>1</v>
      </c>
      <c r="G212" s="298"/>
      <c r="H212" s="339" t="s">
        <v>534</v>
      </c>
      <c r="I212" s="339"/>
      <c r="J212" s="339"/>
      <c r="K212" s="353"/>
    </row>
    <row r="213" spans="2:11" ht="15" customHeight="1">
      <c r="B213" s="352"/>
      <c r="C213" s="320"/>
      <c r="D213" s="320"/>
      <c r="E213" s="320"/>
      <c r="F213" s="313">
        <v>2</v>
      </c>
      <c r="G213" s="298"/>
      <c r="H213" s="339" t="s">
        <v>535</v>
      </c>
      <c r="I213" s="339"/>
      <c r="J213" s="339"/>
      <c r="K213" s="353"/>
    </row>
    <row r="214" spans="2:11" ht="15" customHeight="1">
      <c r="B214" s="352"/>
      <c r="C214" s="320"/>
      <c r="D214" s="320"/>
      <c r="E214" s="320"/>
      <c r="F214" s="313">
        <v>3</v>
      </c>
      <c r="G214" s="298"/>
      <c r="H214" s="339" t="s">
        <v>536</v>
      </c>
      <c r="I214" s="339"/>
      <c r="J214" s="339"/>
      <c r="K214" s="353"/>
    </row>
    <row r="215" spans="2:11" ht="15" customHeight="1">
      <c r="B215" s="352"/>
      <c r="C215" s="320"/>
      <c r="D215" s="320"/>
      <c r="E215" s="320"/>
      <c r="F215" s="313">
        <v>4</v>
      </c>
      <c r="G215" s="298"/>
      <c r="H215" s="339" t="s">
        <v>537</v>
      </c>
      <c r="I215" s="339"/>
      <c r="J215" s="339"/>
      <c r="K215" s="353"/>
    </row>
    <row r="216" spans="2:11" ht="12.75" customHeight="1">
      <c r="B216" s="356"/>
      <c r="C216" s="357"/>
      <c r="D216" s="357"/>
      <c r="E216" s="357"/>
      <c r="F216" s="357"/>
      <c r="G216" s="357"/>
      <c r="H216" s="357"/>
      <c r="I216" s="357"/>
      <c r="J216" s="357"/>
      <c r="K216" s="358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Třasák</dc:creator>
  <cp:keywords/>
  <dc:description/>
  <cp:lastModifiedBy>Lukáš Třasák</cp:lastModifiedBy>
  <dcterms:created xsi:type="dcterms:W3CDTF">2018-12-18T07:25:43Z</dcterms:created>
  <dcterms:modified xsi:type="dcterms:W3CDTF">2018-12-18T07:25:48Z</dcterms:modified>
  <cp:category/>
  <cp:version/>
  <cp:contentType/>
  <cp:contentStatus/>
</cp:coreProperties>
</file>