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28" yWindow="65428" windowWidth="23256" windowHeight="12576" activeTab="0"/>
  </bookViews>
  <sheets>
    <sheet name="List1" sheetId="1" r:id="rId1"/>
  </sheets>
  <definedNames>
    <definedName name="_xlnm.Print_Titles" localSheetId="0">'List1'!$1:$2</definedName>
  </definedNames>
  <calcPr calcId="181029"/>
  <extLst/>
</workbook>
</file>

<file path=xl/sharedStrings.xml><?xml version="1.0" encoding="utf-8"?>
<sst xmlns="http://schemas.openxmlformats.org/spreadsheetml/2006/main" count="486" uniqueCount="234">
  <si>
    <t>CELKEM</t>
  </si>
  <si>
    <t>Č.</t>
  </si>
  <si>
    <t>pol.</t>
  </si>
  <si>
    <t>Položka</t>
  </si>
  <si>
    <t>jdn.</t>
  </si>
  <si>
    <t>cena za jdn.</t>
  </si>
  <si>
    <t>cena za pol.</t>
  </si>
  <si>
    <t>(Kč bez DPH)</t>
  </si>
  <si>
    <t>množství</t>
  </si>
  <si>
    <t>Rešerše podkladových materiálů</t>
  </si>
  <si>
    <t>Odborný zpracovatel</t>
  </si>
  <si>
    <t>Vedoucí projektu</t>
  </si>
  <si>
    <t>Technik</t>
  </si>
  <si>
    <t>Kreslič na PC</t>
  </si>
  <si>
    <t>Administrativa</t>
  </si>
  <si>
    <t>Doprava osobní</t>
  </si>
  <si>
    <t>Zpracování realizační dokumentace analýzy rizika</t>
  </si>
  <si>
    <t>hod.</t>
  </si>
  <si>
    <t>ETAPA A. - přípravné práce</t>
  </si>
  <si>
    <t>ETAPA B. - průzkumné práce</t>
  </si>
  <si>
    <t>Vzorkařské práce</t>
  </si>
  <si>
    <t>Odběry vzorků podzemních vod</t>
  </si>
  <si>
    <t>Odběry vzorků povrchových vod</t>
  </si>
  <si>
    <t>Převzetí a evidence vzorku v laboratoři</t>
  </si>
  <si>
    <t>Vystavení protokolu o zkoušce</t>
  </si>
  <si>
    <t>ks</t>
  </si>
  <si>
    <t>Doprava, osob, techniky a vzorků</t>
  </si>
  <si>
    <t>Hydrometrování vodotečí</t>
  </si>
  <si>
    <t>Měření průtoků ve stanovených profilech vodotečí</t>
  </si>
  <si>
    <t>Zpracování dat, vyhodnocení</t>
  </si>
  <si>
    <t>Zpracování dokumentace</t>
  </si>
  <si>
    <t>Doprava osob a techniky</t>
  </si>
  <si>
    <t>cyklus</t>
  </si>
  <si>
    <t>Geodetické práce</t>
  </si>
  <si>
    <t>Výškopisné a polohopisné zaměření profilů vodotečí</t>
  </si>
  <si>
    <t>kpl.</t>
  </si>
  <si>
    <t>ETAPA C. - analýza rizika</t>
  </si>
  <si>
    <t>Vyhodnocení průzkumných prací</t>
  </si>
  <si>
    <t>Zpracování matematického modelu proudění podzemních vod a transportu kontaminantů</t>
  </si>
  <si>
    <t>ETAPA D. - dokončení nápravných opatření</t>
  </si>
  <si>
    <t>Likvidace zabezpečených skružových šachet</t>
  </si>
  <si>
    <t>Zemní práce</t>
  </si>
  <si>
    <t xml:space="preserve">Hloubení jam ručním nebo pneum nářadím v soudržných horninách tř. 3   </t>
  </si>
  <si>
    <t xml:space="preserve">Zásyp jam, šachet rýh nebo kolem objektů sypaninou se zhutněním   </t>
  </si>
  <si>
    <t xml:space="preserve">kamenivo těžené zásypový materiál   </t>
  </si>
  <si>
    <t xml:space="preserve">Rozprostření ornice tl vrstvy do 100 mm pl do 500 m2 v rovině nebo ve svahu do 1:5   </t>
  </si>
  <si>
    <t xml:space="preserve">dodávka zeminy schopné zúrodnění   </t>
  </si>
  <si>
    <t>Zakládání</t>
  </si>
  <si>
    <t xml:space="preserve">Vybourání a demontáž skruží manipulační šachty průměru 1,0 m osazených na maltu cementovou   </t>
  </si>
  <si>
    <t>Trubní vedení</t>
  </si>
  <si>
    <t>Přesuny hmot a sutí</t>
  </si>
  <si>
    <t xml:space="preserve">Poplatek za uložení stavebního betonového odpadu na skládce (skládkovné)   </t>
  </si>
  <si>
    <t xml:space="preserve">Vodorovná doprava vybourané skruže a hmoty po suchu na vzdálenost do 10 km   </t>
  </si>
  <si>
    <t xml:space="preserve">Nakládání vybouraných skruží na dopravní prostředky pro vodorovnou dopravu   </t>
  </si>
  <si>
    <t>m3</t>
  </si>
  <si>
    <t>t</t>
  </si>
  <si>
    <t>m2</t>
  </si>
  <si>
    <t>m</t>
  </si>
  <si>
    <t>Likvidace hydrogeologických vrtů</t>
  </si>
  <si>
    <t>Výplň jílovitou zeminou, včetně hutnění a dodávky materiálu</t>
  </si>
  <si>
    <t>Těsnění jílovo-cementovým nálevem, včetně dodávky materiálu</t>
  </si>
  <si>
    <t>Záměry hladin podzemních a povrchových vod</t>
  </si>
  <si>
    <t>Laboratorní práce</t>
  </si>
  <si>
    <t>A.1</t>
  </si>
  <si>
    <t>A.1.1</t>
  </si>
  <si>
    <t>A.1.2</t>
  </si>
  <si>
    <t>A.1.3</t>
  </si>
  <si>
    <t>A.1.4</t>
  </si>
  <si>
    <t>A.1.5</t>
  </si>
  <si>
    <t>A.1.6</t>
  </si>
  <si>
    <t>A.2</t>
  </si>
  <si>
    <t>A.2.1</t>
  </si>
  <si>
    <t>A.2.3</t>
  </si>
  <si>
    <t>A.2.4</t>
  </si>
  <si>
    <t>A.2.5</t>
  </si>
  <si>
    <t>A.2.6</t>
  </si>
  <si>
    <t>A.2.2</t>
  </si>
  <si>
    <t>B</t>
  </si>
  <si>
    <t>A</t>
  </si>
  <si>
    <t>B.1</t>
  </si>
  <si>
    <t>B.1.1</t>
  </si>
  <si>
    <t>B.1.2</t>
  </si>
  <si>
    <t>B.1.3</t>
  </si>
  <si>
    <t>B.1.4</t>
  </si>
  <si>
    <t>B.2</t>
  </si>
  <si>
    <t>Stanovení parametrů přirozené atenuace, mikrobiolog. stanovení - matrice voda</t>
  </si>
  <si>
    <t>D.1</t>
  </si>
  <si>
    <t>D.2</t>
  </si>
  <si>
    <t>D</t>
  </si>
  <si>
    <t>B.4</t>
  </si>
  <si>
    <t>B.5</t>
  </si>
  <si>
    <t>C</t>
  </si>
  <si>
    <t>C.1</t>
  </si>
  <si>
    <t>C.2</t>
  </si>
  <si>
    <t>C.3</t>
  </si>
  <si>
    <t>D.1.1</t>
  </si>
  <si>
    <t>D.1.2</t>
  </si>
  <si>
    <t>D.1.3</t>
  </si>
  <si>
    <t>D.1.4</t>
  </si>
  <si>
    <t>D.2.1</t>
  </si>
  <si>
    <t>D.2.2</t>
  </si>
  <si>
    <t>D.2.3</t>
  </si>
  <si>
    <t>D.2.4</t>
  </si>
  <si>
    <t>C.1.1</t>
  </si>
  <si>
    <t>C.1.2</t>
  </si>
  <si>
    <t>C.1.3</t>
  </si>
  <si>
    <t>C.1.4</t>
  </si>
  <si>
    <t>C.1.5</t>
  </si>
  <si>
    <t>C.1.6</t>
  </si>
  <si>
    <t>C.2.1</t>
  </si>
  <si>
    <t>C.2.2</t>
  </si>
  <si>
    <t>C.2.3</t>
  </si>
  <si>
    <t>C.2.4</t>
  </si>
  <si>
    <t>C.2.5</t>
  </si>
  <si>
    <t>C.2.6</t>
  </si>
  <si>
    <t>C.3.1</t>
  </si>
  <si>
    <t>C.3.2</t>
  </si>
  <si>
    <t>C.3.3</t>
  </si>
  <si>
    <t>C.3.4</t>
  </si>
  <si>
    <t>C.3.5</t>
  </si>
  <si>
    <t>C.3.6</t>
  </si>
  <si>
    <t>Doplnění databáze SEKM</t>
  </si>
  <si>
    <t>C.4</t>
  </si>
  <si>
    <t>C.4.1</t>
  </si>
  <si>
    <t>kpl</t>
  </si>
  <si>
    <t>B.6</t>
  </si>
  <si>
    <t>B.6.1</t>
  </si>
  <si>
    <t>B.6.2</t>
  </si>
  <si>
    <t>B.6.3</t>
  </si>
  <si>
    <t>B.6.4</t>
  </si>
  <si>
    <t>B.6.5</t>
  </si>
  <si>
    <t>B.6.6</t>
  </si>
  <si>
    <t>Sled, řízení a dokumentace průzkumných prací</t>
  </si>
  <si>
    <t>Terénní měření (konduktivity, pH, redoxního potenciálu, teploty a rozpuštěného kyslíku)</t>
  </si>
  <si>
    <t>B.1.5</t>
  </si>
  <si>
    <t>B.2.1</t>
  </si>
  <si>
    <t>B.2.4</t>
  </si>
  <si>
    <t>B.2.5</t>
  </si>
  <si>
    <t>B.2.6</t>
  </si>
  <si>
    <t>B.2.7</t>
  </si>
  <si>
    <t>B.4.1</t>
  </si>
  <si>
    <t>B.4.2</t>
  </si>
  <si>
    <t>B.4.3</t>
  </si>
  <si>
    <t>B.4.4</t>
  </si>
  <si>
    <t>B.5.1</t>
  </si>
  <si>
    <t>B.5.2</t>
  </si>
  <si>
    <t>B.5.3</t>
  </si>
  <si>
    <t>B.5.4</t>
  </si>
  <si>
    <t>D.3</t>
  </si>
  <si>
    <t>D.3.1</t>
  </si>
  <si>
    <t>D.3.2</t>
  </si>
  <si>
    <t>D.3.3</t>
  </si>
  <si>
    <t>D.3.4</t>
  </si>
  <si>
    <t>D.3.5</t>
  </si>
  <si>
    <t>D.2.1.1</t>
  </si>
  <si>
    <t>D.2.1.2</t>
  </si>
  <si>
    <t>D.2.1.3</t>
  </si>
  <si>
    <t>D.2.1.4</t>
  </si>
  <si>
    <t>D.2.1.5</t>
  </si>
  <si>
    <t>D.2.2.1</t>
  </si>
  <si>
    <t>D.2.3.1</t>
  </si>
  <si>
    <t>D.2.4.1</t>
  </si>
  <si>
    <t>D.1.6</t>
  </si>
  <si>
    <t>D.1.5</t>
  </si>
  <si>
    <t>Množství likvidovaných zbezpečených šachet</t>
  </si>
  <si>
    <t>Množství likvidovaných hydrogeologických vrtů</t>
  </si>
  <si>
    <t>Zpracování analýzy rizika, včetně posouzení přirozené atenuace kontaminantů</t>
  </si>
  <si>
    <t>Laboratorní analýzy ClU - matrice voda</t>
  </si>
  <si>
    <t>Skartace vzorků - matrice voda</t>
  </si>
  <si>
    <t>Výškopisné a polohopisné zaměření HG objektů - ověření a doplnění aktualních geodetických dat</t>
  </si>
  <si>
    <t>Demontáž betonových desek zákrytových</t>
  </si>
  <si>
    <t>D.2.5</t>
  </si>
  <si>
    <t>D.2.5.1</t>
  </si>
  <si>
    <t>D.2.5.2</t>
  </si>
  <si>
    <t>D.2.5.3</t>
  </si>
  <si>
    <t>Komunikace</t>
  </si>
  <si>
    <t>Nahrazení zpevněných ploch (živice, beton)</t>
  </si>
  <si>
    <t>Sled, řízení a dokumentace dokončení nápravných opatření</t>
  </si>
  <si>
    <t>D.4</t>
  </si>
  <si>
    <t>D.4.1</t>
  </si>
  <si>
    <t>D.4.2</t>
  </si>
  <si>
    <t>D.4.3</t>
  </si>
  <si>
    <t>D.4.4</t>
  </si>
  <si>
    <t>D.4.5</t>
  </si>
  <si>
    <t>D.4.6</t>
  </si>
  <si>
    <t>Demontáž ocelové chráničky zhlaví vrtu nebo litinové pojezdové šachty vrtu, vč. bouracích a zámečnických prací a odstranění odpadů</t>
  </si>
  <si>
    <t>Převrtání výstroje PVC a HDPE (průměr vrtání dle parametrů jednotlivých vrtů - min. 203mm), vč. nakládky, přepravy a odstranění případných odpadů</t>
  </si>
  <si>
    <t>D.4.7</t>
  </si>
  <si>
    <t>Doprava nákladní</t>
  </si>
  <si>
    <t>Vedlejší rozpočtové náklady</t>
  </si>
  <si>
    <t>VRN</t>
  </si>
  <si>
    <t>VRN.1</t>
  </si>
  <si>
    <t>VRN.2</t>
  </si>
  <si>
    <t>VRN.3</t>
  </si>
  <si>
    <t>VRN.4</t>
  </si>
  <si>
    <t>VRN.5</t>
  </si>
  <si>
    <t>VRN.6</t>
  </si>
  <si>
    <t>VRN.7</t>
  </si>
  <si>
    <t>VRN.8</t>
  </si>
  <si>
    <t>VRN.9</t>
  </si>
  <si>
    <t xml:space="preserve">Realizační a dílenská dokumentace likvidace vrtných děl, zajištění povol. řízení, souhlasů a schválení </t>
  </si>
  <si>
    <t>(obsahuje i zajištění vyjádření správců sítí, potřebných DOOS a finální projednání s vlastníky vrtů a pozemků, v návaznosti na předchozí dohody a vyjádření v předchozím stupni PD a zadávací dokumentaci)</t>
  </si>
  <si>
    <t>Terénní úpravy po provedení likvidace vrtu (provedení terénních úprav bude dle požadavku vlastníka pozemku a co do charakteru a kvality přiměřené okolnímu terénu)</t>
  </si>
  <si>
    <t>D.5</t>
  </si>
  <si>
    <t>D.5.1</t>
  </si>
  <si>
    <t>Doplnění databáze SEKM (po provedení likvidace vrtů)</t>
  </si>
  <si>
    <t>VRN.10</t>
  </si>
  <si>
    <t>Vytýčení podzemních vedení inženýrských sítí, vč. Jejich přípoadného zabezpečení proti poškození</t>
  </si>
  <si>
    <t>VRN.11</t>
  </si>
  <si>
    <t>Zajištění plné ochrany stávající vegetace na stavbě</t>
  </si>
  <si>
    <t>Pasportizace stavu území před zahájením prací, včetně stavu dotčených pozemků, komunikací a přilehlých budov (fotodokumentace, případně videozáznam)</t>
  </si>
  <si>
    <t>Ohrazení, či oplocení, a označení pracoviště, vč. případného projednání DIO, zajištění dopravního značení a správních poplatků</t>
  </si>
  <si>
    <t>Zařízení pracoviště, provoz zařízení pracoviště, energie pro zařízení pracoviště, odstranění zařízení pracoviště, úprava ploch po vyklizení pracoviště</t>
  </si>
  <si>
    <t>Pronájem ploch pro skládku materiálu či zařízení pracoviště</t>
  </si>
  <si>
    <t>Náklady na specifický přístup k pracoviště (překládání, omezení mechanizace, apod.)</t>
  </si>
  <si>
    <t>Úklid přístupových znečištěných přístupových komunikací</t>
  </si>
  <si>
    <t>Práce v ochranném pásmu</t>
  </si>
  <si>
    <t>Územní vlivy - provoz investora, třetích osob (např. přístup po poli mimo vegetační období, případně náhrady zemědělcům, apod.)</t>
  </si>
  <si>
    <t>Ostrahu stavby a bezpečnostní opatření během realizace prací, vč. předání rizik zhotovitele a subdodavatelů KooBOZP pro zpracování Plánu BOZP</t>
  </si>
  <si>
    <t>Betonový uzávěr 60*60 cm, min. tloušťka 20 cm, včetně zemních prací a dodávky materiálu</t>
  </si>
  <si>
    <t xml:space="preserve">71315300-2  </t>
  </si>
  <si>
    <t xml:space="preserve">71351612-6  </t>
  </si>
  <si>
    <t xml:space="preserve">71900000-7  </t>
  </si>
  <si>
    <t xml:space="preserve">71351000-3  </t>
  </si>
  <si>
    <t xml:space="preserve">71350000-6  </t>
  </si>
  <si>
    <t xml:space="preserve">45110000-1  </t>
  </si>
  <si>
    <t xml:space="preserve">76422000-7  </t>
  </si>
  <si>
    <t xml:space="preserve">76300000-6  </t>
  </si>
  <si>
    <t xml:space="preserve">45100000-8  </t>
  </si>
  <si>
    <t>CPV kód</t>
  </si>
  <si>
    <t>REKAPITULACE ČLENĚNÍ SOUPISU PRACÍ</t>
  </si>
  <si>
    <t>NÁKLADY PROJEKTU CELKEM (Kč bez DPH)</t>
  </si>
  <si>
    <t>NÁKLADY PROJEKTU CELKEM (DPH 21%)</t>
  </si>
  <si>
    <t>NÁKLADY PROJEKTU CELKEM (Kč 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</si>
</sst>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/>
      <right style="hair"/>
      <top style="hair"/>
      <bottom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/>
      <bottom style="hair"/>
    </border>
    <border>
      <left style="medium"/>
      <right style="hair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164" fontId="3" fillId="0" borderId="4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164" fontId="4" fillId="0" borderId="4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2" fillId="3" borderId="15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vertical="top"/>
    </xf>
    <xf numFmtId="164" fontId="2" fillId="3" borderId="16" xfId="0" applyNumberFormat="1" applyFont="1" applyFill="1" applyBorder="1" applyAlignment="1">
      <alignment horizontal="center" vertical="top"/>
    </xf>
    <xf numFmtId="4" fontId="2" fillId="3" borderId="16" xfId="0" applyNumberFormat="1" applyFont="1" applyFill="1" applyBorder="1" applyAlignment="1">
      <alignment horizontal="center" vertical="top"/>
    </xf>
    <xf numFmtId="164" fontId="2" fillId="3" borderId="17" xfId="0" applyNumberFormat="1" applyFont="1" applyFill="1" applyBorder="1" applyAlignment="1">
      <alignment horizontal="center" vertical="top"/>
    </xf>
    <xf numFmtId="0" fontId="2" fillId="3" borderId="18" xfId="0" applyFont="1" applyFill="1" applyBorder="1" applyAlignment="1">
      <alignment vertical="top"/>
    </xf>
    <xf numFmtId="0" fontId="2" fillId="3" borderId="19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4" fontId="2" fillId="3" borderId="19" xfId="0" applyNumberFormat="1" applyFont="1" applyFill="1" applyBorder="1" applyAlignment="1">
      <alignment horizontal="center" vertical="top"/>
    </xf>
    <xf numFmtId="164" fontId="2" fillId="3" borderId="20" xfId="0" applyNumberFormat="1" applyFont="1" applyFill="1" applyBorder="1" applyAlignment="1">
      <alignment horizontal="center" vertical="top"/>
    </xf>
    <xf numFmtId="0" fontId="2" fillId="4" borderId="21" xfId="0" applyFont="1" applyFill="1" applyBorder="1" applyAlignment="1">
      <alignment vertical="top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vertical="top"/>
    </xf>
    <xf numFmtId="4" fontId="2" fillId="4" borderId="22" xfId="0" applyNumberFormat="1" applyFont="1" applyFill="1" applyBorder="1" applyAlignment="1">
      <alignment horizontal="center" vertical="top"/>
    </xf>
    <xf numFmtId="164" fontId="2" fillId="4" borderId="23" xfId="0" applyNumberFormat="1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vertical="top"/>
    </xf>
    <xf numFmtId="4" fontId="2" fillId="0" borderId="25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/>
    </xf>
    <xf numFmtId="164" fontId="3" fillId="0" borderId="28" xfId="0" applyNumberFormat="1" applyFont="1" applyBorder="1" applyAlignment="1">
      <alignment vertical="top"/>
    </xf>
    <xf numFmtId="4" fontId="3" fillId="0" borderId="28" xfId="0" applyNumberFormat="1" applyFont="1" applyBorder="1" applyAlignment="1">
      <alignment horizontal="center" vertical="top"/>
    </xf>
    <xf numFmtId="164" fontId="3" fillId="0" borderId="29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/>
    </xf>
    <xf numFmtId="164" fontId="3" fillId="0" borderId="31" xfId="0" applyNumberFormat="1" applyFont="1" applyBorder="1" applyAlignment="1">
      <alignment vertical="top"/>
    </xf>
    <xf numFmtId="4" fontId="3" fillId="0" borderId="31" xfId="0" applyNumberFormat="1" applyFont="1" applyBorder="1" applyAlignment="1">
      <alignment horizontal="center" vertical="top"/>
    </xf>
    <xf numFmtId="164" fontId="3" fillId="0" borderId="32" xfId="0" applyNumberFormat="1" applyFont="1" applyBorder="1" applyAlignment="1">
      <alignment vertical="top"/>
    </xf>
    <xf numFmtId="0" fontId="2" fillId="3" borderId="33" xfId="0" applyFont="1" applyFill="1" applyBorder="1" applyAlignment="1">
      <alignment horizontal="center" vertical="top"/>
    </xf>
    <xf numFmtId="0" fontId="2" fillId="3" borderId="34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164" fontId="3" fillId="0" borderId="40" xfId="0" applyNumberFormat="1" applyFont="1" applyBorder="1" applyAlignment="1">
      <alignment vertical="top"/>
    </xf>
    <xf numFmtId="4" fontId="3" fillId="0" borderId="40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4" borderId="41" xfId="0" applyFont="1" applyFill="1" applyBorder="1" applyAlignment="1">
      <alignment vertical="top"/>
    </xf>
    <xf numFmtId="0" fontId="2" fillId="4" borderId="41" xfId="0" applyFont="1" applyFill="1" applyBorder="1" applyAlignment="1">
      <alignment vertical="top" wrapText="1"/>
    </xf>
    <xf numFmtId="0" fontId="2" fillId="4" borderId="41" xfId="0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vertical="top"/>
    </xf>
    <xf numFmtId="4" fontId="2" fillId="4" borderId="41" xfId="0" applyNumberFormat="1" applyFont="1" applyFill="1" applyBorder="1" applyAlignment="1">
      <alignment horizontal="center" vertical="top"/>
    </xf>
    <xf numFmtId="164" fontId="2" fillId="4" borderId="42" xfId="0" applyNumberFormat="1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vertical="top"/>
    </xf>
    <xf numFmtId="4" fontId="3" fillId="4" borderId="4" xfId="0" applyNumberFormat="1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vertical="top"/>
    </xf>
    <xf numFmtId="4" fontId="3" fillId="4" borderId="7" xfId="0" applyNumberFormat="1" applyFont="1" applyFill="1" applyBorder="1" applyAlignment="1">
      <alignment horizontal="center" vertical="top"/>
    </xf>
    <xf numFmtId="0" fontId="2" fillId="3" borderId="21" xfId="0" applyFont="1" applyFill="1" applyBorder="1" applyAlignment="1">
      <alignment vertical="top"/>
    </xf>
    <xf numFmtId="0" fontId="2" fillId="3" borderId="22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vertical="top" wrapText="1"/>
    </xf>
    <xf numFmtId="164" fontId="2" fillId="3" borderId="22" xfId="0" applyNumberFormat="1" applyFont="1" applyFill="1" applyBorder="1" applyAlignment="1">
      <alignment vertical="top"/>
    </xf>
    <xf numFmtId="4" fontId="2" fillId="3" borderId="22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vertical="top"/>
    </xf>
    <xf numFmtId="164" fontId="2" fillId="0" borderId="43" xfId="0" applyNumberFormat="1" applyFont="1" applyBorder="1" applyAlignment="1">
      <alignment vertical="top"/>
    </xf>
    <xf numFmtId="164" fontId="2" fillId="4" borderId="5" xfId="0" applyNumberFormat="1" applyFont="1" applyFill="1" applyBorder="1" applyAlignment="1">
      <alignment vertical="top"/>
    </xf>
    <xf numFmtId="164" fontId="2" fillId="4" borderId="8" xfId="0" applyNumberFormat="1" applyFon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4" borderId="44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6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tabSelected="1" zoomScale="115" zoomScaleNormal="115" workbookViewId="0" topLeftCell="A1">
      <pane ySplit="4" topLeftCell="A5" activePane="bottomLeft" state="frozen"/>
      <selection pane="bottomLeft" activeCell="E20" sqref="E20:E169"/>
    </sheetView>
  </sheetViews>
  <sheetFormatPr defaultColWidth="9.140625" defaultRowHeight="15"/>
  <cols>
    <col min="1" max="1" width="6.7109375" style="1" customWidth="1"/>
    <col min="2" max="2" width="8.7109375" style="55" customWidth="1"/>
    <col min="3" max="3" width="32.7109375" style="54" customWidth="1"/>
    <col min="4" max="4" width="6.7109375" style="55" customWidth="1"/>
    <col min="5" max="5" width="14.7109375" style="53" customWidth="1"/>
    <col min="6" max="6" width="10.7109375" style="56" customWidth="1"/>
    <col min="7" max="7" width="14.7109375" style="53" customWidth="1"/>
    <col min="8" max="16384" width="9.140625" style="1" customWidth="1"/>
  </cols>
  <sheetData>
    <row r="1" spans="1:7" ht="15">
      <c r="A1" s="57" t="s">
        <v>1</v>
      </c>
      <c r="B1" s="99" t="s">
        <v>229</v>
      </c>
      <c r="C1" s="58" t="s">
        <v>3</v>
      </c>
      <c r="D1" s="59" t="s">
        <v>4</v>
      </c>
      <c r="E1" s="60" t="s">
        <v>5</v>
      </c>
      <c r="F1" s="61" t="s">
        <v>8</v>
      </c>
      <c r="G1" s="62" t="s">
        <v>6</v>
      </c>
    </row>
    <row r="2" spans="1:7" ht="15" customHeight="1" thickBot="1">
      <c r="A2" s="63" t="s">
        <v>2</v>
      </c>
      <c r="B2" s="100"/>
      <c r="C2" s="64"/>
      <c r="D2" s="65"/>
      <c r="E2" s="66" t="s">
        <v>7</v>
      </c>
      <c r="F2" s="67" t="s">
        <v>4</v>
      </c>
      <c r="G2" s="68" t="s">
        <v>7</v>
      </c>
    </row>
    <row r="3" spans="1:7" ht="15" hidden="1">
      <c r="A3" s="2"/>
      <c r="B3" s="4"/>
      <c r="C3" s="3"/>
      <c r="D3" s="4"/>
      <c r="E3" s="5"/>
      <c r="F3" s="6"/>
      <c r="G3" s="7"/>
    </row>
    <row r="4" spans="1:7" s="14" customFormat="1" ht="15" hidden="1">
      <c r="A4" s="8"/>
      <c r="B4" s="10"/>
      <c r="C4" s="9" t="s">
        <v>0</v>
      </c>
      <c r="D4" s="10"/>
      <c r="E4" s="11"/>
      <c r="F4" s="12"/>
      <c r="G4" s="13">
        <f>SUM(G17,G35,G71,G100)</f>
        <v>0</v>
      </c>
    </row>
    <row r="5" spans="1:7" ht="6" customHeight="1" thickBot="1">
      <c r="A5" s="2"/>
      <c r="B5" s="4"/>
      <c r="C5" s="3"/>
      <c r="D5" s="4"/>
      <c r="E5" s="5"/>
      <c r="F5" s="6"/>
      <c r="G5" s="7"/>
    </row>
    <row r="6" spans="1:7" s="14" customFormat="1" ht="15">
      <c r="A6" s="130" t="s">
        <v>230</v>
      </c>
      <c r="B6" s="131"/>
      <c r="C6" s="132"/>
      <c r="D6" s="131"/>
      <c r="E6" s="133"/>
      <c r="F6" s="134"/>
      <c r="G6" s="135"/>
    </row>
    <row r="7" spans="1:7" ht="6" customHeight="1">
      <c r="A7" s="2"/>
      <c r="B7" s="4"/>
      <c r="C7" s="3"/>
      <c r="D7" s="4"/>
      <c r="E7" s="5"/>
      <c r="F7" s="6"/>
      <c r="G7" s="7"/>
    </row>
    <row r="8" spans="1:8" s="14" customFormat="1" ht="15">
      <c r="A8" s="140"/>
      <c r="B8" s="114" t="s">
        <v>231</v>
      </c>
      <c r="C8" s="115"/>
      <c r="D8" s="116"/>
      <c r="E8" s="117"/>
      <c r="F8" s="118"/>
      <c r="G8" s="119">
        <f>SUM(G11,G12,G13,G14,G15)</f>
        <v>0</v>
      </c>
      <c r="H8" s="139"/>
    </row>
    <row r="9" spans="1:8" ht="15">
      <c r="A9" s="141"/>
      <c r="B9" s="120" t="s">
        <v>232</v>
      </c>
      <c r="C9" s="121"/>
      <c r="D9" s="122"/>
      <c r="E9" s="123"/>
      <c r="F9" s="124"/>
      <c r="G9" s="137">
        <f>G8*0.21</f>
        <v>0</v>
      </c>
      <c r="H9" s="139"/>
    </row>
    <row r="10" spans="1:8" ht="15">
      <c r="A10" s="142"/>
      <c r="B10" s="125" t="s">
        <v>233</v>
      </c>
      <c r="C10" s="126"/>
      <c r="D10" s="127"/>
      <c r="E10" s="128"/>
      <c r="F10" s="129"/>
      <c r="G10" s="138">
        <f>SUM(G8,G9)</f>
        <v>0</v>
      </c>
      <c r="H10" s="139"/>
    </row>
    <row r="11" spans="1:7" ht="15">
      <c r="A11" s="107"/>
      <c r="B11" s="108"/>
      <c r="C11" s="112" t="s">
        <v>18</v>
      </c>
      <c r="D11" s="109"/>
      <c r="E11" s="110"/>
      <c r="F11" s="111"/>
      <c r="G11" s="136">
        <f>G17</f>
        <v>0</v>
      </c>
    </row>
    <row r="12" spans="1:7" ht="15">
      <c r="A12" s="15"/>
      <c r="B12" s="101"/>
      <c r="C12" s="113" t="s">
        <v>19</v>
      </c>
      <c r="D12" s="17"/>
      <c r="E12" s="18"/>
      <c r="F12" s="19"/>
      <c r="G12" s="44">
        <f>G35</f>
        <v>0</v>
      </c>
    </row>
    <row r="13" spans="1:7" ht="15">
      <c r="A13" s="15"/>
      <c r="B13" s="101"/>
      <c r="C13" s="113" t="s">
        <v>36</v>
      </c>
      <c r="D13" s="17"/>
      <c r="E13" s="18"/>
      <c r="F13" s="19"/>
      <c r="G13" s="44">
        <f>G71</f>
        <v>0</v>
      </c>
    </row>
    <row r="14" spans="1:7" ht="15">
      <c r="A14" s="15"/>
      <c r="B14" s="101"/>
      <c r="C14" s="113" t="s">
        <v>39</v>
      </c>
      <c r="D14" s="17"/>
      <c r="E14" s="18"/>
      <c r="F14" s="19"/>
      <c r="G14" s="44">
        <f>G100</f>
        <v>0</v>
      </c>
    </row>
    <row r="15" spans="1:7" ht="10.8" thickBot="1">
      <c r="A15" s="27"/>
      <c r="B15" s="103"/>
      <c r="C15" s="143" t="s">
        <v>189</v>
      </c>
      <c r="D15" s="29"/>
      <c r="E15" s="30"/>
      <c r="F15" s="31"/>
      <c r="G15" s="144">
        <f>G157</f>
        <v>0</v>
      </c>
    </row>
    <row r="16" spans="1:7" ht="6" customHeight="1" thickBot="1">
      <c r="A16" s="2"/>
      <c r="B16" s="4"/>
      <c r="C16" s="3"/>
      <c r="D16" s="4"/>
      <c r="E16" s="5"/>
      <c r="F16" s="6"/>
      <c r="G16" s="7"/>
    </row>
    <row r="17" spans="1:7" s="14" customFormat="1" ht="15">
      <c r="A17" s="69" t="s">
        <v>78</v>
      </c>
      <c r="B17" s="71"/>
      <c r="C17" s="70" t="s">
        <v>18</v>
      </c>
      <c r="D17" s="71"/>
      <c r="E17" s="72"/>
      <c r="F17" s="73"/>
      <c r="G17" s="74">
        <f>SUM(G19,G27)</f>
        <v>0</v>
      </c>
    </row>
    <row r="18" spans="1:7" ht="6" customHeight="1">
      <c r="A18" s="2"/>
      <c r="B18" s="4"/>
      <c r="C18" s="3"/>
      <c r="D18" s="4"/>
      <c r="E18" s="5"/>
      <c r="F18" s="6"/>
      <c r="G18" s="7"/>
    </row>
    <row r="19" spans="1:7" s="14" customFormat="1" ht="15">
      <c r="A19" s="75" t="s">
        <v>63</v>
      </c>
      <c r="B19" s="77" t="s">
        <v>223</v>
      </c>
      <c r="C19" s="76" t="s">
        <v>9</v>
      </c>
      <c r="D19" s="77"/>
      <c r="E19" s="78"/>
      <c r="F19" s="79"/>
      <c r="G19" s="80">
        <f>SUM(G20:G25)</f>
        <v>0</v>
      </c>
    </row>
    <row r="20" spans="1:7" ht="15">
      <c r="A20" s="15" t="s">
        <v>64</v>
      </c>
      <c r="B20" s="101" t="s">
        <v>223</v>
      </c>
      <c r="C20" s="16" t="s">
        <v>11</v>
      </c>
      <c r="D20" s="17" t="s">
        <v>17</v>
      </c>
      <c r="E20" s="18"/>
      <c r="F20" s="19">
        <v>20</v>
      </c>
      <c r="G20" s="20">
        <f>E20*F20</f>
        <v>0</v>
      </c>
    </row>
    <row r="21" spans="1:7" ht="15">
      <c r="A21" s="15" t="s">
        <v>65</v>
      </c>
      <c r="B21" s="101" t="s">
        <v>223</v>
      </c>
      <c r="C21" s="16" t="s">
        <v>10</v>
      </c>
      <c r="D21" s="17" t="s">
        <v>17</v>
      </c>
      <c r="E21" s="18"/>
      <c r="F21" s="19">
        <v>40</v>
      </c>
      <c r="G21" s="20">
        <f aca="true" t="shared" si="0" ref="G21:G25">E21*F21</f>
        <v>0</v>
      </c>
    </row>
    <row r="22" spans="1:7" ht="15">
      <c r="A22" s="15" t="s">
        <v>66</v>
      </c>
      <c r="B22" s="101" t="s">
        <v>223</v>
      </c>
      <c r="C22" s="16" t="s">
        <v>12</v>
      </c>
      <c r="D22" s="17" t="s">
        <v>17</v>
      </c>
      <c r="E22" s="18"/>
      <c r="F22" s="19">
        <v>40</v>
      </c>
      <c r="G22" s="20">
        <f t="shared" si="0"/>
        <v>0</v>
      </c>
    </row>
    <row r="23" spans="1:7" ht="15">
      <c r="A23" s="15" t="s">
        <v>67</v>
      </c>
      <c r="B23" s="101" t="s">
        <v>223</v>
      </c>
      <c r="C23" s="16" t="s">
        <v>13</v>
      </c>
      <c r="D23" s="17" t="s">
        <v>17</v>
      </c>
      <c r="E23" s="18"/>
      <c r="F23" s="19">
        <v>5</v>
      </c>
      <c r="G23" s="20">
        <f t="shared" si="0"/>
        <v>0</v>
      </c>
    </row>
    <row r="24" spans="1:7" ht="15">
      <c r="A24" s="15" t="s">
        <v>68</v>
      </c>
      <c r="B24" s="101" t="s">
        <v>223</v>
      </c>
      <c r="C24" s="16" t="s">
        <v>14</v>
      </c>
      <c r="D24" s="17" t="s">
        <v>17</v>
      </c>
      <c r="E24" s="18"/>
      <c r="F24" s="19">
        <v>5</v>
      </c>
      <c r="G24" s="20">
        <f t="shared" si="0"/>
        <v>0</v>
      </c>
    </row>
    <row r="25" spans="1:7" ht="15">
      <c r="A25" s="21" t="s">
        <v>69</v>
      </c>
      <c r="B25" s="102" t="s">
        <v>223</v>
      </c>
      <c r="C25" s="22" t="s">
        <v>15</v>
      </c>
      <c r="D25" s="23" t="s">
        <v>124</v>
      </c>
      <c r="E25" s="24"/>
      <c r="F25" s="25">
        <v>1</v>
      </c>
      <c r="G25" s="26">
        <f t="shared" si="0"/>
        <v>0</v>
      </c>
    </row>
    <row r="26" spans="1:7" ht="6" customHeight="1">
      <c r="A26" s="2"/>
      <c r="B26" s="4"/>
      <c r="C26" s="3"/>
      <c r="D26" s="4"/>
      <c r="E26" s="5"/>
      <c r="F26" s="6"/>
      <c r="G26" s="7"/>
    </row>
    <row r="27" spans="1:7" s="14" customFormat="1" ht="15">
      <c r="A27" s="75" t="s">
        <v>70</v>
      </c>
      <c r="B27" s="77" t="s">
        <v>223</v>
      </c>
      <c r="C27" s="76" t="s">
        <v>16</v>
      </c>
      <c r="D27" s="77"/>
      <c r="E27" s="78"/>
      <c r="F27" s="79"/>
      <c r="G27" s="80">
        <f>SUM(G28:G33)</f>
        <v>0</v>
      </c>
    </row>
    <row r="28" spans="1:7" ht="15">
      <c r="A28" s="15" t="s">
        <v>71</v>
      </c>
      <c r="B28" s="101" t="s">
        <v>223</v>
      </c>
      <c r="C28" s="16" t="s">
        <v>11</v>
      </c>
      <c r="D28" s="17" t="s">
        <v>17</v>
      </c>
      <c r="E28" s="18"/>
      <c r="F28" s="19">
        <v>20</v>
      </c>
      <c r="G28" s="20">
        <f>E28*F28</f>
        <v>0</v>
      </c>
    </row>
    <row r="29" spans="1:7" ht="15">
      <c r="A29" s="15" t="s">
        <v>76</v>
      </c>
      <c r="B29" s="101" t="s">
        <v>223</v>
      </c>
      <c r="C29" s="16" t="s">
        <v>10</v>
      </c>
      <c r="D29" s="17" t="s">
        <v>17</v>
      </c>
      <c r="E29" s="18"/>
      <c r="F29" s="19">
        <v>80</v>
      </c>
      <c r="G29" s="20">
        <f aca="true" t="shared" si="1" ref="G29:G33">E29*F29</f>
        <v>0</v>
      </c>
    </row>
    <row r="30" spans="1:7" ht="15">
      <c r="A30" s="15" t="s">
        <v>72</v>
      </c>
      <c r="B30" s="101" t="s">
        <v>223</v>
      </c>
      <c r="C30" s="16" t="s">
        <v>12</v>
      </c>
      <c r="D30" s="17" t="s">
        <v>17</v>
      </c>
      <c r="E30" s="18"/>
      <c r="F30" s="19">
        <v>40</v>
      </c>
      <c r="G30" s="20">
        <f t="shared" si="1"/>
        <v>0</v>
      </c>
    </row>
    <row r="31" spans="1:7" ht="15">
      <c r="A31" s="15" t="s">
        <v>73</v>
      </c>
      <c r="B31" s="101" t="s">
        <v>223</v>
      </c>
      <c r="C31" s="16" t="s">
        <v>13</v>
      </c>
      <c r="D31" s="17" t="s">
        <v>17</v>
      </c>
      <c r="E31" s="18"/>
      <c r="F31" s="19">
        <v>20</v>
      </c>
      <c r="G31" s="20">
        <f t="shared" si="1"/>
        <v>0</v>
      </c>
    </row>
    <row r="32" spans="1:7" ht="15">
      <c r="A32" s="15" t="s">
        <v>74</v>
      </c>
      <c r="B32" s="101" t="s">
        <v>223</v>
      </c>
      <c r="C32" s="16" t="s">
        <v>14</v>
      </c>
      <c r="D32" s="17" t="s">
        <v>17</v>
      </c>
      <c r="E32" s="18"/>
      <c r="F32" s="19">
        <v>20</v>
      </c>
      <c r="G32" s="20">
        <f t="shared" si="1"/>
        <v>0</v>
      </c>
    </row>
    <row r="33" spans="1:7" ht="10.8" thickBot="1">
      <c r="A33" s="27" t="s">
        <v>75</v>
      </c>
      <c r="B33" s="103" t="s">
        <v>223</v>
      </c>
      <c r="C33" s="28" t="s">
        <v>15</v>
      </c>
      <c r="D33" s="29" t="s">
        <v>124</v>
      </c>
      <c r="E33" s="30"/>
      <c r="F33" s="31">
        <v>1</v>
      </c>
      <c r="G33" s="32">
        <f t="shared" si="1"/>
        <v>0</v>
      </c>
    </row>
    <row r="34" spans="1:7" ht="6" customHeight="1" thickBot="1">
      <c r="A34" s="2"/>
      <c r="B34" s="4"/>
      <c r="C34" s="3"/>
      <c r="D34" s="4"/>
      <c r="E34" s="5"/>
      <c r="F34" s="6"/>
      <c r="G34" s="7"/>
    </row>
    <row r="35" spans="1:7" s="14" customFormat="1" ht="15">
      <c r="A35" s="69" t="s">
        <v>77</v>
      </c>
      <c r="B35" s="71"/>
      <c r="C35" s="70" t="s">
        <v>19</v>
      </c>
      <c r="D35" s="71"/>
      <c r="E35" s="72"/>
      <c r="F35" s="73"/>
      <c r="G35" s="74">
        <f>SUM(G37,G44,G51,G57,G63)</f>
        <v>0</v>
      </c>
    </row>
    <row r="36" spans="1:7" ht="6" customHeight="1">
      <c r="A36" s="2"/>
      <c r="B36" s="4"/>
      <c r="C36" s="3"/>
      <c r="D36" s="4"/>
      <c r="E36" s="5"/>
      <c r="F36" s="6"/>
      <c r="G36" s="7"/>
    </row>
    <row r="37" spans="1:7" s="14" customFormat="1" ht="15">
      <c r="A37" s="75" t="s">
        <v>79</v>
      </c>
      <c r="B37" s="77" t="s">
        <v>223</v>
      </c>
      <c r="C37" s="76" t="s">
        <v>20</v>
      </c>
      <c r="D37" s="77"/>
      <c r="E37" s="78"/>
      <c r="F37" s="79"/>
      <c r="G37" s="80">
        <f>SUM(G38:G42)</f>
        <v>0</v>
      </c>
    </row>
    <row r="38" spans="1:7" ht="15">
      <c r="A38" s="15" t="s">
        <v>80</v>
      </c>
      <c r="B38" s="101" t="s">
        <v>223</v>
      </c>
      <c r="C38" s="16" t="s">
        <v>21</v>
      </c>
      <c r="D38" s="17" t="s">
        <v>25</v>
      </c>
      <c r="E38" s="18"/>
      <c r="F38" s="19">
        <v>198</v>
      </c>
      <c r="G38" s="20">
        <f aca="true" t="shared" si="2" ref="G38:G42">E38*F38</f>
        <v>0</v>
      </c>
    </row>
    <row r="39" spans="1:7" ht="15">
      <c r="A39" s="15" t="s">
        <v>81</v>
      </c>
      <c r="B39" s="101" t="s">
        <v>223</v>
      </c>
      <c r="C39" s="16" t="s">
        <v>22</v>
      </c>
      <c r="D39" s="17" t="s">
        <v>25</v>
      </c>
      <c r="E39" s="18"/>
      <c r="F39" s="19">
        <v>20</v>
      </c>
      <c r="G39" s="20">
        <f t="shared" si="2"/>
        <v>0</v>
      </c>
    </row>
    <row r="40" spans="1:7" ht="20.4">
      <c r="A40" s="15" t="s">
        <v>82</v>
      </c>
      <c r="B40" s="101" t="s">
        <v>223</v>
      </c>
      <c r="C40" s="16" t="s">
        <v>133</v>
      </c>
      <c r="D40" s="17" t="s">
        <v>25</v>
      </c>
      <c r="E40" s="18"/>
      <c r="F40" s="19">
        <f>F38+F39</f>
        <v>218</v>
      </c>
      <c r="G40" s="20">
        <f t="shared" si="2"/>
        <v>0</v>
      </c>
    </row>
    <row r="41" spans="1:7" ht="15">
      <c r="A41" s="15" t="s">
        <v>83</v>
      </c>
      <c r="B41" s="101" t="s">
        <v>223</v>
      </c>
      <c r="C41" s="16" t="s">
        <v>61</v>
      </c>
      <c r="D41" s="17" t="s">
        <v>25</v>
      </c>
      <c r="E41" s="18"/>
      <c r="F41" s="19">
        <f>F38+F39</f>
        <v>218</v>
      </c>
      <c r="G41" s="20">
        <f t="shared" si="2"/>
        <v>0</v>
      </c>
    </row>
    <row r="42" spans="1:7" ht="15">
      <c r="A42" s="33" t="s">
        <v>134</v>
      </c>
      <c r="B42" s="104" t="s">
        <v>223</v>
      </c>
      <c r="C42" s="34" t="s">
        <v>26</v>
      </c>
      <c r="D42" s="35" t="s">
        <v>124</v>
      </c>
      <c r="E42" s="36"/>
      <c r="F42" s="37">
        <v>1</v>
      </c>
      <c r="G42" s="38">
        <f t="shared" si="2"/>
        <v>0</v>
      </c>
    </row>
    <row r="43" spans="1:7" ht="6" customHeight="1">
      <c r="A43" s="2"/>
      <c r="B43" s="4"/>
      <c r="C43" s="3"/>
      <c r="D43" s="4"/>
      <c r="E43" s="5"/>
      <c r="F43" s="6"/>
      <c r="G43" s="7"/>
    </row>
    <row r="44" spans="1:7" s="14" customFormat="1" ht="15">
      <c r="A44" s="75" t="s">
        <v>84</v>
      </c>
      <c r="B44" s="77" t="s">
        <v>222</v>
      </c>
      <c r="C44" s="76" t="s">
        <v>62</v>
      </c>
      <c r="D44" s="77"/>
      <c r="E44" s="78"/>
      <c r="F44" s="79"/>
      <c r="G44" s="80">
        <f>SUM(G45:G49)</f>
        <v>0</v>
      </c>
    </row>
    <row r="45" spans="1:7" ht="15">
      <c r="A45" s="15" t="s">
        <v>135</v>
      </c>
      <c r="B45" s="101" t="s">
        <v>222</v>
      </c>
      <c r="C45" s="16" t="s">
        <v>167</v>
      </c>
      <c r="D45" s="17" t="s">
        <v>25</v>
      </c>
      <c r="E45" s="18"/>
      <c r="F45" s="19">
        <f>F38+F39</f>
        <v>218</v>
      </c>
      <c r="G45" s="20">
        <f aca="true" t="shared" si="3" ref="G45:G49">E45*F45</f>
        <v>0</v>
      </c>
    </row>
    <row r="46" spans="1:7" ht="20.4">
      <c r="A46" s="15" t="s">
        <v>136</v>
      </c>
      <c r="B46" s="101" t="s">
        <v>222</v>
      </c>
      <c r="C46" s="16" t="s">
        <v>85</v>
      </c>
      <c r="D46" s="17" t="s">
        <v>25</v>
      </c>
      <c r="E46" s="18"/>
      <c r="F46" s="19">
        <v>76</v>
      </c>
      <c r="G46" s="20">
        <f t="shared" si="3"/>
        <v>0</v>
      </c>
    </row>
    <row r="47" spans="1:7" ht="15">
      <c r="A47" s="15" t="s">
        <v>137</v>
      </c>
      <c r="B47" s="101" t="s">
        <v>222</v>
      </c>
      <c r="C47" s="16" t="s">
        <v>23</v>
      </c>
      <c r="D47" s="17" t="s">
        <v>25</v>
      </c>
      <c r="E47" s="18"/>
      <c r="F47" s="19">
        <f aca="true" t="shared" si="4" ref="F47:F49">$F$45</f>
        <v>218</v>
      </c>
      <c r="G47" s="20">
        <f t="shared" si="3"/>
        <v>0</v>
      </c>
    </row>
    <row r="48" spans="1:7" ht="15">
      <c r="A48" s="15" t="s">
        <v>138</v>
      </c>
      <c r="B48" s="101" t="s">
        <v>222</v>
      </c>
      <c r="C48" s="16" t="s">
        <v>168</v>
      </c>
      <c r="D48" s="17" t="s">
        <v>25</v>
      </c>
      <c r="E48" s="18"/>
      <c r="F48" s="19">
        <f t="shared" si="4"/>
        <v>218</v>
      </c>
      <c r="G48" s="20">
        <f t="shared" si="3"/>
        <v>0</v>
      </c>
    </row>
    <row r="49" spans="1:7" ht="15">
      <c r="A49" s="21" t="s">
        <v>139</v>
      </c>
      <c r="B49" s="102" t="s">
        <v>222</v>
      </c>
      <c r="C49" s="22" t="s">
        <v>24</v>
      </c>
      <c r="D49" s="23" t="s">
        <v>25</v>
      </c>
      <c r="E49" s="24"/>
      <c r="F49" s="25">
        <f t="shared" si="4"/>
        <v>218</v>
      </c>
      <c r="G49" s="26">
        <f t="shared" si="3"/>
        <v>0</v>
      </c>
    </row>
    <row r="50" spans="1:7" ht="6" customHeight="1">
      <c r="A50" s="2"/>
      <c r="B50" s="4"/>
      <c r="C50" s="3"/>
      <c r="D50" s="4"/>
      <c r="E50" s="5"/>
      <c r="F50" s="6"/>
      <c r="G50" s="7"/>
    </row>
    <row r="51" spans="1:7" s="14" customFormat="1" ht="15">
      <c r="A51" s="75" t="s">
        <v>89</v>
      </c>
      <c r="B51" s="77" t="s">
        <v>221</v>
      </c>
      <c r="C51" s="76" t="s">
        <v>27</v>
      </c>
      <c r="D51" s="77"/>
      <c r="E51" s="78"/>
      <c r="F51" s="79"/>
      <c r="G51" s="80">
        <f>SUM(G52:G55)</f>
        <v>0</v>
      </c>
    </row>
    <row r="52" spans="1:7" ht="15">
      <c r="A52" s="15" t="s">
        <v>140</v>
      </c>
      <c r="B52" s="101" t="s">
        <v>221</v>
      </c>
      <c r="C52" s="16" t="s">
        <v>28</v>
      </c>
      <c r="D52" s="17" t="s">
        <v>25</v>
      </c>
      <c r="E52" s="18"/>
      <c r="F52" s="19">
        <v>36</v>
      </c>
      <c r="G52" s="20">
        <f>E52*F52</f>
        <v>0</v>
      </c>
    </row>
    <row r="53" spans="1:7" ht="15">
      <c r="A53" s="15" t="s">
        <v>141</v>
      </c>
      <c r="B53" s="101" t="s">
        <v>221</v>
      </c>
      <c r="C53" s="16" t="s">
        <v>29</v>
      </c>
      <c r="D53" s="17" t="s">
        <v>32</v>
      </c>
      <c r="E53" s="18"/>
      <c r="F53" s="19">
        <v>2</v>
      </c>
      <c r="G53" s="20">
        <f aca="true" t="shared" si="5" ref="G53:G55">E53*F53</f>
        <v>0</v>
      </c>
    </row>
    <row r="54" spans="1:7" ht="15">
      <c r="A54" s="15" t="s">
        <v>142</v>
      </c>
      <c r="B54" s="101" t="s">
        <v>221</v>
      </c>
      <c r="C54" s="16" t="s">
        <v>30</v>
      </c>
      <c r="D54" s="17" t="s">
        <v>32</v>
      </c>
      <c r="E54" s="18"/>
      <c r="F54" s="19">
        <v>2</v>
      </c>
      <c r="G54" s="20">
        <f t="shared" si="5"/>
        <v>0</v>
      </c>
    </row>
    <row r="55" spans="1:7" ht="15">
      <c r="A55" s="21" t="s">
        <v>143</v>
      </c>
      <c r="B55" s="102" t="s">
        <v>221</v>
      </c>
      <c r="C55" s="22" t="s">
        <v>31</v>
      </c>
      <c r="D55" s="23" t="s">
        <v>124</v>
      </c>
      <c r="E55" s="24"/>
      <c r="F55" s="25">
        <v>1</v>
      </c>
      <c r="G55" s="26">
        <f t="shared" si="5"/>
        <v>0</v>
      </c>
    </row>
    <row r="56" spans="1:7" ht="6" customHeight="1">
      <c r="A56" s="2"/>
      <c r="B56" s="4"/>
      <c r="C56" s="3"/>
      <c r="D56" s="4"/>
      <c r="E56" s="5"/>
      <c r="F56" s="6"/>
      <c r="G56" s="7"/>
    </row>
    <row r="57" spans="1:7" s="14" customFormat="1" ht="15">
      <c r="A57" s="75" t="s">
        <v>90</v>
      </c>
      <c r="B57" s="77" t="s">
        <v>220</v>
      </c>
      <c r="C57" s="76" t="s">
        <v>33</v>
      </c>
      <c r="D57" s="77"/>
      <c r="E57" s="78"/>
      <c r="F57" s="79"/>
      <c r="G57" s="80">
        <f>SUM(G58:G61)</f>
        <v>0</v>
      </c>
    </row>
    <row r="58" spans="1:7" ht="20.4">
      <c r="A58" s="15" t="s">
        <v>144</v>
      </c>
      <c r="B58" s="101" t="s">
        <v>220</v>
      </c>
      <c r="C58" s="16" t="s">
        <v>169</v>
      </c>
      <c r="D58" s="17" t="s">
        <v>35</v>
      </c>
      <c r="E58" s="18"/>
      <c r="F58" s="19">
        <v>1</v>
      </c>
      <c r="G58" s="20">
        <f>E58*F58</f>
        <v>0</v>
      </c>
    </row>
    <row r="59" spans="1:7" ht="15">
      <c r="A59" s="15" t="s">
        <v>145</v>
      </c>
      <c r="B59" s="101" t="s">
        <v>220</v>
      </c>
      <c r="C59" s="16" t="s">
        <v>34</v>
      </c>
      <c r="D59" s="17" t="s">
        <v>25</v>
      </c>
      <c r="E59" s="18"/>
      <c r="F59" s="19">
        <v>54</v>
      </c>
      <c r="G59" s="20">
        <f aca="true" t="shared" si="6" ref="G59:G61">E59*F59</f>
        <v>0</v>
      </c>
    </row>
    <row r="60" spans="1:7" ht="15">
      <c r="A60" s="15" t="s">
        <v>146</v>
      </c>
      <c r="B60" s="101" t="s">
        <v>220</v>
      </c>
      <c r="C60" s="16" t="s">
        <v>30</v>
      </c>
      <c r="D60" s="17" t="s">
        <v>35</v>
      </c>
      <c r="E60" s="18"/>
      <c r="F60" s="19">
        <v>1</v>
      </c>
      <c r="G60" s="20">
        <f t="shared" si="6"/>
        <v>0</v>
      </c>
    </row>
    <row r="61" spans="1:7" ht="15">
      <c r="A61" s="21" t="s">
        <v>147</v>
      </c>
      <c r="B61" s="102" t="s">
        <v>220</v>
      </c>
      <c r="C61" s="22" t="s">
        <v>31</v>
      </c>
      <c r="D61" s="23" t="s">
        <v>35</v>
      </c>
      <c r="E61" s="24"/>
      <c r="F61" s="25">
        <v>1</v>
      </c>
      <c r="G61" s="26">
        <f t="shared" si="6"/>
        <v>0</v>
      </c>
    </row>
    <row r="62" spans="1:7" ht="6" customHeight="1">
      <c r="A62" s="2"/>
      <c r="B62" s="4"/>
      <c r="C62" s="3"/>
      <c r="D62" s="4"/>
      <c r="E62" s="5"/>
      <c r="F62" s="6"/>
      <c r="G62" s="7"/>
    </row>
    <row r="63" spans="1:7" s="14" customFormat="1" ht="15">
      <c r="A63" s="75" t="s">
        <v>125</v>
      </c>
      <c r="B63" s="77" t="s">
        <v>223</v>
      </c>
      <c r="C63" s="76" t="s">
        <v>132</v>
      </c>
      <c r="D63" s="77"/>
      <c r="E63" s="78"/>
      <c r="F63" s="79"/>
      <c r="G63" s="80">
        <f>SUM(G64:G69)</f>
        <v>0</v>
      </c>
    </row>
    <row r="64" spans="1:7" ht="15">
      <c r="A64" s="15" t="s">
        <v>126</v>
      </c>
      <c r="B64" s="101" t="s">
        <v>223</v>
      </c>
      <c r="C64" s="16" t="s">
        <v>11</v>
      </c>
      <c r="D64" s="17" t="s">
        <v>17</v>
      </c>
      <c r="E64" s="18"/>
      <c r="F64" s="19">
        <v>40</v>
      </c>
      <c r="G64" s="20">
        <f>E64*F64</f>
        <v>0</v>
      </c>
    </row>
    <row r="65" spans="1:7" ht="15">
      <c r="A65" s="15" t="s">
        <v>127</v>
      </c>
      <c r="B65" s="101" t="s">
        <v>223</v>
      </c>
      <c r="C65" s="16" t="s">
        <v>10</v>
      </c>
      <c r="D65" s="17" t="s">
        <v>17</v>
      </c>
      <c r="E65" s="18"/>
      <c r="F65" s="19">
        <v>80</v>
      </c>
      <c r="G65" s="20">
        <f aca="true" t="shared" si="7" ref="G65:G69">E65*F65</f>
        <v>0</v>
      </c>
    </row>
    <row r="66" spans="1:7" ht="15">
      <c r="A66" s="15" t="s">
        <v>128</v>
      </c>
      <c r="B66" s="101" t="s">
        <v>223</v>
      </c>
      <c r="C66" s="16" t="s">
        <v>12</v>
      </c>
      <c r="D66" s="17" t="s">
        <v>17</v>
      </c>
      <c r="E66" s="18"/>
      <c r="F66" s="19">
        <v>80</v>
      </c>
      <c r="G66" s="20">
        <f t="shared" si="7"/>
        <v>0</v>
      </c>
    </row>
    <row r="67" spans="1:7" ht="15">
      <c r="A67" s="15" t="s">
        <v>129</v>
      </c>
      <c r="B67" s="101" t="s">
        <v>223</v>
      </c>
      <c r="C67" s="16" t="s">
        <v>13</v>
      </c>
      <c r="D67" s="17" t="s">
        <v>17</v>
      </c>
      <c r="E67" s="18"/>
      <c r="F67" s="19">
        <v>10</v>
      </c>
      <c r="G67" s="20">
        <f t="shared" si="7"/>
        <v>0</v>
      </c>
    </row>
    <row r="68" spans="1:7" ht="15">
      <c r="A68" s="15" t="s">
        <v>130</v>
      </c>
      <c r="B68" s="101" t="s">
        <v>223</v>
      </c>
      <c r="C68" s="16" t="s">
        <v>14</v>
      </c>
      <c r="D68" s="17" t="s">
        <v>17</v>
      </c>
      <c r="E68" s="18"/>
      <c r="F68" s="19">
        <v>10</v>
      </c>
      <c r="G68" s="20">
        <f t="shared" si="7"/>
        <v>0</v>
      </c>
    </row>
    <row r="69" spans="1:7" ht="10.8" thickBot="1">
      <c r="A69" s="27" t="s">
        <v>131</v>
      </c>
      <c r="B69" s="103" t="s">
        <v>223</v>
      </c>
      <c r="C69" s="28" t="s">
        <v>15</v>
      </c>
      <c r="D69" s="29" t="s">
        <v>124</v>
      </c>
      <c r="E69" s="30"/>
      <c r="F69" s="31">
        <v>1</v>
      </c>
      <c r="G69" s="32">
        <f t="shared" si="7"/>
        <v>0</v>
      </c>
    </row>
    <row r="70" spans="1:7" ht="6" customHeight="1" thickBot="1">
      <c r="A70" s="2"/>
      <c r="B70" s="4"/>
      <c r="C70" s="3"/>
      <c r="D70" s="4"/>
      <c r="E70" s="5"/>
      <c r="F70" s="6"/>
      <c r="G70" s="7"/>
    </row>
    <row r="71" spans="1:7" s="14" customFormat="1" ht="15">
      <c r="A71" s="69" t="s">
        <v>91</v>
      </c>
      <c r="B71" s="71"/>
      <c r="C71" s="70" t="s">
        <v>36</v>
      </c>
      <c r="D71" s="71"/>
      <c r="E71" s="72"/>
      <c r="F71" s="73"/>
      <c r="G71" s="74">
        <f>SUM(G73,G81,G89,G97)</f>
        <v>0</v>
      </c>
    </row>
    <row r="72" spans="1:7" ht="6" customHeight="1">
      <c r="A72" s="2"/>
      <c r="B72" s="4"/>
      <c r="C72" s="3"/>
      <c r="D72" s="4"/>
      <c r="E72" s="5"/>
      <c r="F72" s="6"/>
      <c r="G72" s="7"/>
    </row>
    <row r="73" spans="1:7" s="14" customFormat="1" ht="15">
      <c r="A73" s="75" t="s">
        <v>92</v>
      </c>
      <c r="B73" s="77" t="s">
        <v>223</v>
      </c>
      <c r="C73" s="76" t="s">
        <v>37</v>
      </c>
      <c r="D73" s="77"/>
      <c r="E73" s="78"/>
      <c r="F73" s="79"/>
      <c r="G73" s="80">
        <f>SUM(G74:G79)</f>
        <v>0</v>
      </c>
    </row>
    <row r="74" spans="1:7" ht="15">
      <c r="A74" s="15" t="s">
        <v>103</v>
      </c>
      <c r="B74" s="101" t="s">
        <v>223</v>
      </c>
      <c r="C74" s="16" t="s">
        <v>11</v>
      </c>
      <c r="D74" s="17" t="s">
        <v>17</v>
      </c>
      <c r="E74" s="18"/>
      <c r="F74" s="19">
        <v>80</v>
      </c>
      <c r="G74" s="20">
        <f>E74*F74</f>
        <v>0</v>
      </c>
    </row>
    <row r="75" spans="1:7" ht="15">
      <c r="A75" s="15" t="s">
        <v>104</v>
      </c>
      <c r="B75" s="101" t="s">
        <v>223</v>
      </c>
      <c r="C75" s="16" t="s">
        <v>10</v>
      </c>
      <c r="D75" s="17" t="s">
        <v>17</v>
      </c>
      <c r="E75" s="18"/>
      <c r="F75" s="19">
        <v>120</v>
      </c>
      <c r="G75" s="20">
        <f aca="true" t="shared" si="8" ref="G75:G79">E75*F75</f>
        <v>0</v>
      </c>
    </row>
    <row r="76" spans="1:7" ht="15">
      <c r="A76" s="15" t="s">
        <v>105</v>
      </c>
      <c r="B76" s="101" t="s">
        <v>223</v>
      </c>
      <c r="C76" s="16" t="s">
        <v>12</v>
      </c>
      <c r="D76" s="17" t="s">
        <v>17</v>
      </c>
      <c r="E76" s="18"/>
      <c r="F76" s="19">
        <v>120</v>
      </c>
      <c r="G76" s="20">
        <f t="shared" si="8"/>
        <v>0</v>
      </c>
    </row>
    <row r="77" spans="1:7" ht="15">
      <c r="A77" s="15" t="s">
        <v>106</v>
      </c>
      <c r="B77" s="101" t="s">
        <v>223</v>
      </c>
      <c r="C77" s="16" t="s">
        <v>13</v>
      </c>
      <c r="D77" s="17" t="s">
        <v>17</v>
      </c>
      <c r="E77" s="18"/>
      <c r="F77" s="19">
        <v>40</v>
      </c>
      <c r="G77" s="20">
        <f t="shared" si="8"/>
        <v>0</v>
      </c>
    </row>
    <row r="78" spans="1:7" ht="15">
      <c r="A78" s="15" t="s">
        <v>107</v>
      </c>
      <c r="B78" s="101" t="s">
        <v>223</v>
      </c>
      <c r="C78" s="16" t="s">
        <v>14</v>
      </c>
      <c r="D78" s="17" t="s">
        <v>17</v>
      </c>
      <c r="E78" s="18"/>
      <c r="F78" s="19">
        <v>40</v>
      </c>
      <c r="G78" s="20">
        <f t="shared" si="8"/>
        <v>0</v>
      </c>
    </row>
    <row r="79" spans="1:7" ht="15">
      <c r="A79" s="21" t="s">
        <v>108</v>
      </c>
      <c r="B79" s="102" t="s">
        <v>223</v>
      </c>
      <c r="C79" s="22" t="s">
        <v>15</v>
      </c>
      <c r="D79" s="23" t="s">
        <v>124</v>
      </c>
      <c r="E79" s="24"/>
      <c r="F79" s="25">
        <v>1</v>
      </c>
      <c r="G79" s="26">
        <f t="shared" si="8"/>
        <v>0</v>
      </c>
    </row>
    <row r="80" spans="1:7" ht="6" customHeight="1">
      <c r="A80" s="2"/>
      <c r="B80" s="4"/>
      <c r="C80" s="3"/>
      <c r="D80" s="4"/>
      <c r="E80" s="5"/>
      <c r="F80" s="6"/>
      <c r="G80" s="7"/>
    </row>
    <row r="81" spans="1:7" s="14" customFormat="1" ht="20.4">
      <c r="A81" s="75" t="s">
        <v>93</v>
      </c>
      <c r="B81" s="77" t="s">
        <v>223</v>
      </c>
      <c r="C81" s="76" t="s">
        <v>166</v>
      </c>
      <c r="D81" s="77"/>
      <c r="E81" s="78"/>
      <c r="F81" s="79"/>
      <c r="G81" s="80">
        <f>SUM(G82:G87)</f>
        <v>0</v>
      </c>
    </row>
    <row r="82" spans="1:7" ht="15">
      <c r="A82" s="15" t="s">
        <v>109</v>
      </c>
      <c r="B82" s="101" t="s">
        <v>223</v>
      </c>
      <c r="C82" s="16" t="s">
        <v>11</v>
      </c>
      <c r="D82" s="17" t="s">
        <v>17</v>
      </c>
      <c r="E82" s="18"/>
      <c r="F82" s="19">
        <v>120</v>
      </c>
      <c r="G82" s="20">
        <f>E82*F82</f>
        <v>0</v>
      </c>
    </row>
    <row r="83" spans="1:7" ht="15">
      <c r="A83" s="15" t="s">
        <v>110</v>
      </c>
      <c r="B83" s="101" t="s">
        <v>223</v>
      </c>
      <c r="C83" s="16" t="s">
        <v>10</v>
      </c>
      <c r="D83" s="17" t="s">
        <v>17</v>
      </c>
      <c r="E83" s="18"/>
      <c r="F83" s="19">
        <v>120</v>
      </c>
      <c r="G83" s="20">
        <f aca="true" t="shared" si="9" ref="G83:G87">E83*F83</f>
        <v>0</v>
      </c>
    </row>
    <row r="84" spans="1:7" ht="15">
      <c r="A84" s="15" t="s">
        <v>111</v>
      </c>
      <c r="B84" s="101" t="s">
        <v>223</v>
      </c>
      <c r="C84" s="16" t="s">
        <v>12</v>
      </c>
      <c r="D84" s="17" t="s">
        <v>17</v>
      </c>
      <c r="E84" s="18"/>
      <c r="F84" s="19">
        <v>80</v>
      </c>
      <c r="G84" s="20">
        <f t="shared" si="9"/>
        <v>0</v>
      </c>
    </row>
    <row r="85" spans="1:7" ht="15">
      <c r="A85" s="15" t="s">
        <v>112</v>
      </c>
      <c r="B85" s="101" t="s">
        <v>223</v>
      </c>
      <c r="C85" s="16" t="s">
        <v>13</v>
      </c>
      <c r="D85" s="17" t="s">
        <v>17</v>
      </c>
      <c r="E85" s="18"/>
      <c r="F85" s="19">
        <v>40</v>
      </c>
      <c r="G85" s="20">
        <f t="shared" si="9"/>
        <v>0</v>
      </c>
    </row>
    <row r="86" spans="1:7" ht="15">
      <c r="A86" s="15" t="s">
        <v>113</v>
      </c>
      <c r="B86" s="101" t="s">
        <v>223</v>
      </c>
      <c r="C86" s="16" t="s">
        <v>14</v>
      </c>
      <c r="D86" s="17" t="s">
        <v>17</v>
      </c>
      <c r="E86" s="18"/>
      <c r="F86" s="19">
        <v>40</v>
      </c>
      <c r="G86" s="20">
        <f t="shared" si="9"/>
        <v>0</v>
      </c>
    </row>
    <row r="87" spans="1:7" ht="15">
      <c r="A87" s="21" t="s">
        <v>114</v>
      </c>
      <c r="B87" s="102" t="s">
        <v>223</v>
      </c>
      <c r="C87" s="22" t="s">
        <v>15</v>
      </c>
      <c r="D87" s="23" t="s">
        <v>124</v>
      </c>
      <c r="E87" s="24"/>
      <c r="F87" s="25">
        <v>1</v>
      </c>
      <c r="G87" s="26">
        <f t="shared" si="9"/>
        <v>0</v>
      </c>
    </row>
    <row r="88" spans="1:7" ht="6" customHeight="1">
      <c r="A88" s="2"/>
      <c r="B88" s="4"/>
      <c r="C88" s="3"/>
      <c r="D88" s="4"/>
      <c r="E88" s="5"/>
      <c r="F88" s="6"/>
      <c r="G88" s="7"/>
    </row>
    <row r="89" spans="1:7" s="14" customFormat="1" ht="20.4">
      <c r="A89" s="75" t="s">
        <v>94</v>
      </c>
      <c r="B89" s="77" t="s">
        <v>224</v>
      </c>
      <c r="C89" s="76" t="s">
        <v>38</v>
      </c>
      <c r="D89" s="77"/>
      <c r="E89" s="78"/>
      <c r="F89" s="79"/>
      <c r="G89" s="80">
        <f>SUM(G90:G95)</f>
        <v>0</v>
      </c>
    </row>
    <row r="90" spans="1:7" ht="15">
      <c r="A90" s="15" t="s">
        <v>115</v>
      </c>
      <c r="B90" s="101" t="s">
        <v>224</v>
      </c>
      <c r="C90" s="16" t="s">
        <v>11</v>
      </c>
      <c r="D90" s="17" t="s">
        <v>17</v>
      </c>
      <c r="E90" s="18"/>
      <c r="F90" s="19">
        <v>80</v>
      </c>
      <c r="G90" s="20">
        <f>E90*F90</f>
        <v>0</v>
      </c>
    </row>
    <row r="91" spans="1:7" ht="15">
      <c r="A91" s="15" t="s">
        <v>116</v>
      </c>
      <c r="B91" s="101" t="s">
        <v>224</v>
      </c>
      <c r="C91" s="16" t="s">
        <v>10</v>
      </c>
      <c r="D91" s="17" t="s">
        <v>17</v>
      </c>
      <c r="E91" s="18"/>
      <c r="F91" s="19">
        <v>200</v>
      </c>
      <c r="G91" s="20">
        <f aca="true" t="shared" si="10" ref="G91:G95">E91*F91</f>
        <v>0</v>
      </c>
    </row>
    <row r="92" spans="1:7" ht="15">
      <c r="A92" s="15" t="s">
        <v>117</v>
      </c>
      <c r="B92" s="101" t="s">
        <v>224</v>
      </c>
      <c r="C92" s="16" t="s">
        <v>12</v>
      </c>
      <c r="D92" s="17" t="s">
        <v>17</v>
      </c>
      <c r="E92" s="18"/>
      <c r="F92" s="19">
        <v>80</v>
      </c>
      <c r="G92" s="20">
        <f t="shared" si="10"/>
        <v>0</v>
      </c>
    </row>
    <row r="93" spans="1:7" ht="15">
      <c r="A93" s="15" t="s">
        <v>118</v>
      </c>
      <c r="B93" s="101" t="s">
        <v>224</v>
      </c>
      <c r="C93" s="16" t="s">
        <v>13</v>
      </c>
      <c r="D93" s="17" t="s">
        <v>17</v>
      </c>
      <c r="E93" s="18"/>
      <c r="F93" s="19">
        <v>80</v>
      </c>
      <c r="G93" s="20">
        <f t="shared" si="10"/>
        <v>0</v>
      </c>
    </row>
    <row r="94" spans="1:7" ht="15">
      <c r="A94" s="15" t="s">
        <v>119</v>
      </c>
      <c r="B94" s="101" t="s">
        <v>224</v>
      </c>
      <c r="C94" s="16" t="s">
        <v>14</v>
      </c>
      <c r="D94" s="17" t="s">
        <v>17</v>
      </c>
      <c r="E94" s="18"/>
      <c r="F94" s="19">
        <v>40</v>
      </c>
      <c r="G94" s="20">
        <f t="shared" si="10"/>
        <v>0</v>
      </c>
    </row>
    <row r="95" spans="1:7" ht="15">
      <c r="A95" s="21" t="s">
        <v>120</v>
      </c>
      <c r="B95" s="102" t="s">
        <v>224</v>
      </c>
      <c r="C95" s="22" t="s">
        <v>15</v>
      </c>
      <c r="D95" s="23" t="s">
        <v>124</v>
      </c>
      <c r="E95" s="24"/>
      <c r="F95" s="25">
        <v>1</v>
      </c>
      <c r="G95" s="26">
        <f t="shared" si="10"/>
        <v>0</v>
      </c>
    </row>
    <row r="96" spans="1:7" ht="6" customHeight="1">
      <c r="A96" s="2"/>
      <c r="B96" s="4"/>
      <c r="C96" s="3"/>
      <c r="D96" s="4"/>
      <c r="E96" s="5"/>
      <c r="F96" s="6"/>
      <c r="G96" s="7"/>
    </row>
    <row r="97" spans="1:7" s="14" customFormat="1" ht="15">
      <c r="A97" s="75" t="s">
        <v>122</v>
      </c>
      <c r="B97" s="77" t="s">
        <v>224</v>
      </c>
      <c r="C97" s="76" t="s">
        <v>121</v>
      </c>
      <c r="D97" s="77"/>
      <c r="E97" s="78"/>
      <c r="F97" s="79"/>
      <c r="G97" s="80">
        <f>SUM(G98)</f>
        <v>0</v>
      </c>
    </row>
    <row r="98" spans="1:7" ht="10.8" thickBot="1">
      <c r="A98" s="27" t="s">
        <v>123</v>
      </c>
      <c r="B98" s="103" t="s">
        <v>224</v>
      </c>
      <c r="C98" s="28" t="s">
        <v>121</v>
      </c>
      <c r="D98" s="29" t="s">
        <v>124</v>
      </c>
      <c r="E98" s="30"/>
      <c r="F98" s="31">
        <v>1</v>
      </c>
      <c r="G98" s="32">
        <f>E98*F98</f>
        <v>0</v>
      </c>
    </row>
    <row r="99" spans="1:7" ht="6" customHeight="1" thickBot="1">
      <c r="A99" s="2"/>
      <c r="B99" s="4"/>
      <c r="C99" s="3"/>
      <c r="D99" s="4"/>
      <c r="E99" s="5"/>
      <c r="F99" s="6"/>
      <c r="G99" s="7"/>
    </row>
    <row r="100" spans="1:7" s="14" customFormat="1" ht="15">
      <c r="A100" s="69" t="s">
        <v>88</v>
      </c>
      <c r="B100" s="71"/>
      <c r="C100" s="70" t="s">
        <v>39</v>
      </c>
      <c r="D100" s="71"/>
      <c r="E100" s="72"/>
      <c r="F100" s="73"/>
      <c r="G100" s="74">
        <f>SUM(G102,G111,G135,G145,G154)</f>
        <v>0</v>
      </c>
    </row>
    <row r="101" spans="1:7" ht="6" customHeight="1">
      <c r="A101" s="2"/>
      <c r="B101" s="4"/>
      <c r="C101" s="3"/>
      <c r="D101" s="4"/>
      <c r="E101" s="5"/>
      <c r="F101" s="6"/>
      <c r="G101" s="7"/>
    </row>
    <row r="102" spans="1:7" s="14" customFormat="1" ht="20.4">
      <c r="A102" s="75" t="s">
        <v>86</v>
      </c>
      <c r="B102" s="77" t="s">
        <v>224</v>
      </c>
      <c r="C102" s="76" t="s">
        <v>200</v>
      </c>
      <c r="D102" s="77"/>
      <c r="E102" s="78"/>
      <c r="F102" s="79"/>
      <c r="G102" s="80">
        <f>SUM(G104:G109)</f>
        <v>0</v>
      </c>
    </row>
    <row r="103" spans="1:7" s="14" customFormat="1" ht="40.8">
      <c r="A103" s="87"/>
      <c r="B103" s="88"/>
      <c r="C103" s="92" t="s">
        <v>201</v>
      </c>
      <c r="D103" s="88"/>
      <c r="E103" s="89"/>
      <c r="F103" s="90"/>
      <c r="G103" s="91"/>
    </row>
    <row r="104" spans="1:7" ht="15">
      <c r="A104" s="15" t="s">
        <v>95</v>
      </c>
      <c r="B104" s="101" t="s">
        <v>224</v>
      </c>
      <c r="C104" s="16" t="s">
        <v>11</v>
      </c>
      <c r="D104" s="17" t="s">
        <v>17</v>
      </c>
      <c r="E104" s="18"/>
      <c r="F104" s="19">
        <v>20</v>
      </c>
      <c r="G104" s="20">
        <f>E104*F104</f>
        <v>0</v>
      </c>
    </row>
    <row r="105" spans="1:7" ht="15">
      <c r="A105" s="15" t="s">
        <v>96</v>
      </c>
      <c r="B105" s="101" t="s">
        <v>224</v>
      </c>
      <c r="C105" s="16" t="s">
        <v>10</v>
      </c>
      <c r="D105" s="17" t="s">
        <v>17</v>
      </c>
      <c r="E105" s="18"/>
      <c r="F105" s="19">
        <v>80</v>
      </c>
      <c r="G105" s="20">
        <f aca="true" t="shared" si="11" ref="G105:G109">E105*F105</f>
        <v>0</v>
      </c>
    </row>
    <row r="106" spans="1:7" ht="15">
      <c r="A106" s="15" t="s">
        <v>97</v>
      </c>
      <c r="B106" s="101" t="s">
        <v>224</v>
      </c>
      <c r="C106" s="16" t="s">
        <v>12</v>
      </c>
      <c r="D106" s="17" t="s">
        <v>17</v>
      </c>
      <c r="E106" s="18"/>
      <c r="F106" s="19">
        <v>80</v>
      </c>
      <c r="G106" s="20">
        <f t="shared" si="11"/>
        <v>0</v>
      </c>
    </row>
    <row r="107" spans="1:7" ht="15">
      <c r="A107" s="15" t="s">
        <v>98</v>
      </c>
      <c r="B107" s="101" t="s">
        <v>224</v>
      </c>
      <c r="C107" s="16" t="s">
        <v>13</v>
      </c>
      <c r="D107" s="17" t="s">
        <v>17</v>
      </c>
      <c r="E107" s="18"/>
      <c r="F107" s="19">
        <v>20</v>
      </c>
      <c r="G107" s="20">
        <f t="shared" si="11"/>
        <v>0</v>
      </c>
    </row>
    <row r="108" spans="1:7" ht="15">
      <c r="A108" s="15" t="s">
        <v>163</v>
      </c>
      <c r="B108" s="101" t="s">
        <v>224</v>
      </c>
      <c r="C108" s="16" t="s">
        <v>14</v>
      </c>
      <c r="D108" s="17" t="s">
        <v>17</v>
      </c>
      <c r="E108" s="18"/>
      <c r="F108" s="19">
        <v>20</v>
      </c>
      <c r="G108" s="20">
        <f t="shared" si="11"/>
        <v>0</v>
      </c>
    </row>
    <row r="109" spans="1:7" ht="15">
      <c r="A109" s="21" t="s">
        <v>162</v>
      </c>
      <c r="B109" s="102" t="s">
        <v>224</v>
      </c>
      <c r="C109" s="22" t="s">
        <v>15</v>
      </c>
      <c r="D109" s="23" t="s">
        <v>124</v>
      </c>
      <c r="E109" s="24"/>
      <c r="F109" s="25">
        <v>1</v>
      </c>
      <c r="G109" s="26">
        <f t="shared" si="11"/>
        <v>0</v>
      </c>
    </row>
    <row r="110" spans="1:7" ht="6" customHeight="1">
      <c r="A110" s="2"/>
      <c r="B110" s="4"/>
      <c r="C110" s="3"/>
      <c r="D110" s="4"/>
      <c r="E110" s="5"/>
      <c r="F110" s="6"/>
      <c r="G110" s="7"/>
    </row>
    <row r="111" spans="1:7" s="14" customFormat="1" ht="15">
      <c r="A111" s="75" t="s">
        <v>87</v>
      </c>
      <c r="B111" s="77"/>
      <c r="C111" s="76" t="s">
        <v>40</v>
      </c>
      <c r="D111" s="77"/>
      <c r="E111" s="78"/>
      <c r="F111" s="79"/>
      <c r="G111" s="80">
        <f>SUM(G114,G121,G124,G127,G130)</f>
        <v>0</v>
      </c>
    </row>
    <row r="112" spans="1:7" s="14" customFormat="1" ht="15">
      <c r="A112" s="39"/>
      <c r="B112" s="105"/>
      <c r="C112" s="40" t="s">
        <v>164</v>
      </c>
      <c r="D112" s="41" t="s">
        <v>25</v>
      </c>
      <c r="E112" s="42"/>
      <c r="F112" s="43">
        <v>16</v>
      </c>
      <c r="G112" s="44"/>
    </row>
    <row r="113" spans="1:7" s="14" customFormat="1" ht="6" customHeight="1">
      <c r="A113" s="39"/>
      <c r="B113" s="50"/>
      <c r="C113" s="45"/>
      <c r="D113" s="46"/>
      <c r="E113" s="47"/>
      <c r="F113" s="48"/>
      <c r="G113" s="44"/>
    </row>
    <row r="114" spans="1:7" s="14" customFormat="1" ht="15">
      <c r="A114" s="39" t="s">
        <v>99</v>
      </c>
      <c r="B114" s="50" t="s">
        <v>225</v>
      </c>
      <c r="C114" s="49" t="s">
        <v>41</v>
      </c>
      <c r="D114" s="50"/>
      <c r="E114" s="51"/>
      <c r="F114" s="52"/>
      <c r="G114" s="44">
        <f>SUM(G115:G119)</f>
        <v>0</v>
      </c>
    </row>
    <row r="115" spans="1:7" ht="20.4">
      <c r="A115" s="15" t="s">
        <v>154</v>
      </c>
      <c r="B115" s="101" t="s">
        <v>225</v>
      </c>
      <c r="C115" s="16" t="s">
        <v>42</v>
      </c>
      <c r="D115" s="17" t="s">
        <v>54</v>
      </c>
      <c r="E115" s="18"/>
      <c r="F115" s="19">
        <v>27.96</v>
      </c>
      <c r="G115" s="20">
        <f>E115*F115</f>
        <v>0</v>
      </c>
    </row>
    <row r="116" spans="1:7" ht="20.4">
      <c r="A116" s="15" t="s">
        <v>155</v>
      </c>
      <c r="B116" s="101" t="s">
        <v>225</v>
      </c>
      <c r="C116" s="16" t="s">
        <v>43</v>
      </c>
      <c r="D116" s="17" t="s">
        <v>54</v>
      </c>
      <c r="E116" s="18"/>
      <c r="F116" s="19">
        <v>57.21</v>
      </c>
      <c r="G116" s="20">
        <f aca="true" t="shared" si="12" ref="G116:G132">E116*F116</f>
        <v>0</v>
      </c>
    </row>
    <row r="117" spans="1:7" ht="15">
      <c r="A117" s="15" t="s">
        <v>156</v>
      </c>
      <c r="B117" s="101" t="s">
        <v>225</v>
      </c>
      <c r="C117" s="16" t="s">
        <v>44</v>
      </c>
      <c r="D117" s="17" t="s">
        <v>55</v>
      </c>
      <c r="E117" s="18"/>
      <c r="F117" s="19">
        <v>50.87</v>
      </c>
      <c r="G117" s="20">
        <f t="shared" si="12"/>
        <v>0</v>
      </c>
    </row>
    <row r="118" spans="1:7" ht="20.4">
      <c r="A118" s="15" t="s">
        <v>157</v>
      </c>
      <c r="B118" s="101" t="s">
        <v>225</v>
      </c>
      <c r="C118" s="16" t="s">
        <v>45</v>
      </c>
      <c r="D118" s="17" t="s">
        <v>56</v>
      </c>
      <c r="E118" s="18"/>
      <c r="F118" s="19">
        <v>57.6</v>
      </c>
      <c r="G118" s="20">
        <f t="shared" si="12"/>
        <v>0</v>
      </c>
    </row>
    <row r="119" spans="1:7" ht="15">
      <c r="A119" s="15" t="s">
        <v>158</v>
      </c>
      <c r="B119" s="101" t="s">
        <v>225</v>
      </c>
      <c r="C119" s="16" t="s">
        <v>46</v>
      </c>
      <c r="D119" s="17" t="s">
        <v>55</v>
      </c>
      <c r="E119" s="18"/>
      <c r="F119" s="19">
        <v>11.52</v>
      </c>
      <c r="G119" s="20">
        <f t="shared" si="12"/>
        <v>0</v>
      </c>
    </row>
    <row r="120" spans="1:7" ht="6" customHeight="1">
      <c r="A120" s="2"/>
      <c r="B120" s="4"/>
      <c r="C120" s="3"/>
      <c r="D120" s="4"/>
      <c r="E120" s="5"/>
      <c r="F120" s="6"/>
      <c r="G120" s="7"/>
    </row>
    <row r="121" spans="1:7" s="14" customFormat="1" ht="15">
      <c r="A121" s="39" t="s">
        <v>100</v>
      </c>
      <c r="B121" s="50" t="s">
        <v>225</v>
      </c>
      <c r="C121" s="49" t="s">
        <v>47</v>
      </c>
      <c r="D121" s="50"/>
      <c r="E121" s="51"/>
      <c r="F121" s="52"/>
      <c r="G121" s="44">
        <f>SUM(G122)</f>
        <v>0</v>
      </c>
    </row>
    <row r="122" spans="1:7" ht="20.4">
      <c r="A122" s="15" t="s">
        <v>159</v>
      </c>
      <c r="B122" s="101" t="s">
        <v>225</v>
      </c>
      <c r="C122" s="16" t="s">
        <v>48</v>
      </c>
      <c r="D122" s="17" t="s">
        <v>57</v>
      </c>
      <c r="E122" s="18"/>
      <c r="F122" s="19">
        <v>33.75</v>
      </c>
      <c r="G122" s="20">
        <f t="shared" si="12"/>
        <v>0</v>
      </c>
    </row>
    <row r="123" spans="1:7" ht="6" customHeight="1">
      <c r="A123" s="2"/>
      <c r="B123" s="4"/>
      <c r="C123" s="3"/>
      <c r="D123" s="4"/>
      <c r="E123" s="5"/>
      <c r="F123" s="6"/>
      <c r="G123" s="7"/>
    </row>
    <row r="124" spans="1:7" s="14" customFormat="1" ht="15">
      <c r="A124" s="39" t="s">
        <v>101</v>
      </c>
      <c r="B124" s="50" t="s">
        <v>225</v>
      </c>
      <c r="C124" s="49" t="s">
        <v>49</v>
      </c>
      <c r="D124" s="50"/>
      <c r="E124" s="51"/>
      <c r="F124" s="52"/>
      <c r="G124" s="44">
        <f>SUM(G125)</f>
        <v>0</v>
      </c>
    </row>
    <row r="125" spans="1:7" ht="15">
      <c r="A125" s="15" t="s">
        <v>160</v>
      </c>
      <c r="B125" s="101" t="s">
        <v>225</v>
      </c>
      <c r="C125" s="16" t="s">
        <v>170</v>
      </c>
      <c r="D125" s="17" t="s">
        <v>25</v>
      </c>
      <c r="E125" s="18"/>
      <c r="F125" s="19">
        <v>16</v>
      </c>
      <c r="G125" s="20">
        <f t="shared" si="12"/>
        <v>0</v>
      </c>
    </row>
    <row r="126" spans="1:7" ht="6" customHeight="1">
      <c r="A126" s="2"/>
      <c r="B126" s="4"/>
      <c r="C126" s="3"/>
      <c r="D126" s="4"/>
      <c r="E126" s="5"/>
      <c r="F126" s="6"/>
      <c r="G126" s="7"/>
    </row>
    <row r="127" spans="1:7" s="14" customFormat="1" ht="15">
      <c r="A127" s="39" t="s">
        <v>102</v>
      </c>
      <c r="B127" s="50" t="s">
        <v>225</v>
      </c>
      <c r="C127" s="49" t="s">
        <v>175</v>
      </c>
      <c r="D127" s="50"/>
      <c r="E127" s="51"/>
      <c r="F127" s="52"/>
      <c r="G127" s="44">
        <f>SUM(G128)</f>
        <v>0</v>
      </c>
    </row>
    <row r="128" spans="1:7" ht="15">
      <c r="A128" s="15" t="s">
        <v>161</v>
      </c>
      <c r="B128" s="101" t="s">
        <v>225</v>
      </c>
      <c r="C128" s="16" t="s">
        <v>176</v>
      </c>
      <c r="D128" s="17" t="s">
        <v>124</v>
      </c>
      <c r="E128" s="18"/>
      <c r="F128" s="19">
        <v>1</v>
      </c>
      <c r="G128" s="20">
        <f aca="true" t="shared" si="13" ref="G128">E128*F128</f>
        <v>0</v>
      </c>
    </row>
    <row r="129" spans="1:7" ht="6" customHeight="1">
      <c r="A129" s="2"/>
      <c r="B129" s="4"/>
      <c r="C129" s="3"/>
      <c r="D129" s="4"/>
      <c r="E129" s="5"/>
      <c r="F129" s="6"/>
      <c r="G129" s="7"/>
    </row>
    <row r="130" spans="1:7" s="14" customFormat="1" ht="15">
      <c r="A130" s="39" t="s">
        <v>171</v>
      </c>
      <c r="B130" s="50" t="s">
        <v>225</v>
      </c>
      <c r="C130" s="49" t="s">
        <v>50</v>
      </c>
      <c r="D130" s="50"/>
      <c r="E130" s="51"/>
      <c r="F130" s="52"/>
      <c r="G130" s="44">
        <f>SUM(G131:G133)</f>
        <v>0</v>
      </c>
    </row>
    <row r="131" spans="1:7" ht="20.4">
      <c r="A131" s="15" t="s">
        <v>172</v>
      </c>
      <c r="B131" s="101" t="s">
        <v>225</v>
      </c>
      <c r="C131" s="16" t="s">
        <v>51</v>
      </c>
      <c r="D131" s="17" t="s">
        <v>55</v>
      </c>
      <c r="E131" s="18"/>
      <c r="F131" s="19">
        <v>30.15</v>
      </c>
      <c r="G131" s="20">
        <f t="shared" si="12"/>
        <v>0</v>
      </c>
    </row>
    <row r="132" spans="1:7" ht="20.4">
      <c r="A132" s="15" t="s">
        <v>173</v>
      </c>
      <c r="B132" s="101" t="s">
        <v>225</v>
      </c>
      <c r="C132" s="16" t="s">
        <v>52</v>
      </c>
      <c r="D132" s="17" t="s">
        <v>55</v>
      </c>
      <c r="E132" s="18"/>
      <c r="F132" s="19">
        <v>30.15</v>
      </c>
      <c r="G132" s="20">
        <f t="shared" si="12"/>
        <v>0</v>
      </c>
    </row>
    <row r="133" spans="1:7" ht="20.4">
      <c r="A133" s="21" t="s">
        <v>174</v>
      </c>
      <c r="B133" s="102" t="s">
        <v>225</v>
      </c>
      <c r="C133" s="22" t="s">
        <v>53</v>
      </c>
      <c r="D133" s="23" t="s">
        <v>55</v>
      </c>
      <c r="E133" s="24"/>
      <c r="F133" s="25">
        <v>30.15</v>
      </c>
      <c r="G133" s="26">
        <f>E133*F133</f>
        <v>0</v>
      </c>
    </row>
    <row r="134" spans="1:7" ht="6" customHeight="1">
      <c r="A134" s="2"/>
      <c r="B134" s="4"/>
      <c r="C134" s="3"/>
      <c r="D134" s="4"/>
      <c r="E134" s="5"/>
      <c r="F134" s="6"/>
      <c r="G134" s="7"/>
    </row>
    <row r="135" spans="1:7" s="14" customFormat="1" ht="15">
      <c r="A135" s="75" t="s">
        <v>148</v>
      </c>
      <c r="B135" s="77"/>
      <c r="C135" s="76" t="s">
        <v>58</v>
      </c>
      <c r="D135" s="77"/>
      <c r="E135" s="78"/>
      <c r="F135" s="79"/>
      <c r="G135" s="80">
        <f>SUM(G138:G143)</f>
        <v>0</v>
      </c>
    </row>
    <row r="136" spans="1:7" s="14" customFormat="1" ht="15">
      <c r="A136" s="39"/>
      <c r="B136" s="105"/>
      <c r="C136" s="40" t="s">
        <v>165</v>
      </c>
      <c r="D136" s="41" t="s">
        <v>25</v>
      </c>
      <c r="E136" s="42"/>
      <c r="F136" s="43">
        <v>70</v>
      </c>
      <c r="G136" s="44"/>
    </row>
    <row r="137" spans="1:7" s="14" customFormat="1" ht="6" customHeight="1">
      <c r="A137" s="39"/>
      <c r="B137" s="105"/>
      <c r="C137" s="40"/>
      <c r="D137" s="41"/>
      <c r="E137" s="42"/>
      <c r="F137" s="43"/>
      <c r="G137" s="44"/>
    </row>
    <row r="138" spans="1:7" ht="30.6" customHeight="1">
      <c r="A138" s="15" t="s">
        <v>149</v>
      </c>
      <c r="B138" s="101" t="s">
        <v>225</v>
      </c>
      <c r="C138" s="16" t="s">
        <v>185</v>
      </c>
      <c r="D138" s="17" t="s">
        <v>57</v>
      </c>
      <c r="E138" s="18"/>
      <c r="F138" s="19">
        <f>83-16-13</f>
        <v>54</v>
      </c>
      <c r="G138" s="20">
        <f>E138*F138</f>
        <v>0</v>
      </c>
    </row>
    <row r="139" spans="1:7" ht="20.4">
      <c r="A139" s="15" t="s">
        <v>149</v>
      </c>
      <c r="B139" s="101" t="s">
        <v>226</v>
      </c>
      <c r="C139" s="16" t="s">
        <v>60</v>
      </c>
      <c r="D139" s="17" t="s">
        <v>57</v>
      </c>
      <c r="E139" s="18"/>
      <c r="F139" s="19">
        <v>1673.73</v>
      </c>
      <c r="G139" s="20">
        <f>E139*F139</f>
        <v>0</v>
      </c>
    </row>
    <row r="140" spans="1:7" ht="15">
      <c r="A140" s="15" t="s">
        <v>150</v>
      </c>
      <c r="B140" s="101" t="s">
        <v>225</v>
      </c>
      <c r="C140" s="16" t="s">
        <v>59</v>
      </c>
      <c r="D140" s="17" t="s">
        <v>57</v>
      </c>
      <c r="E140" s="18"/>
      <c r="F140" s="19">
        <v>593.4</v>
      </c>
      <c r="G140" s="20">
        <f aca="true" t="shared" si="14" ref="G140:G143">E140*F140</f>
        <v>0</v>
      </c>
    </row>
    <row r="141" spans="1:7" ht="30.6">
      <c r="A141" s="15" t="s">
        <v>151</v>
      </c>
      <c r="B141" s="101" t="s">
        <v>227</v>
      </c>
      <c r="C141" s="16" t="s">
        <v>186</v>
      </c>
      <c r="D141" s="17" t="s">
        <v>57</v>
      </c>
      <c r="E141" s="18"/>
      <c r="F141" s="19">
        <v>577.32</v>
      </c>
      <c r="G141" s="20">
        <f t="shared" si="14"/>
        <v>0</v>
      </c>
    </row>
    <row r="142" spans="1:7" ht="20.4">
      <c r="A142" s="15" t="s">
        <v>152</v>
      </c>
      <c r="B142" s="101" t="s">
        <v>225</v>
      </c>
      <c r="C142" s="16" t="s">
        <v>219</v>
      </c>
      <c r="D142" s="17" t="s">
        <v>25</v>
      </c>
      <c r="E142" s="18"/>
      <c r="F142" s="19">
        <v>70</v>
      </c>
      <c r="G142" s="20">
        <f t="shared" si="14"/>
        <v>0</v>
      </c>
    </row>
    <row r="143" spans="1:7" ht="30.6">
      <c r="A143" s="21" t="s">
        <v>153</v>
      </c>
      <c r="B143" s="102" t="s">
        <v>225</v>
      </c>
      <c r="C143" s="22" t="s">
        <v>202</v>
      </c>
      <c r="D143" s="23" t="s">
        <v>25</v>
      </c>
      <c r="E143" s="24"/>
      <c r="F143" s="25">
        <v>70</v>
      </c>
      <c r="G143" s="26">
        <f t="shared" si="14"/>
        <v>0</v>
      </c>
    </row>
    <row r="144" spans="1:7" ht="6" customHeight="1">
      <c r="A144" s="2"/>
      <c r="B144" s="4"/>
      <c r="C144" s="3"/>
      <c r="D144" s="4"/>
      <c r="E144" s="5"/>
      <c r="F144" s="6"/>
      <c r="G144" s="7"/>
    </row>
    <row r="145" spans="1:7" s="14" customFormat="1" ht="12.75" customHeight="1">
      <c r="A145" s="75" t="s">
        <v>178</v>
      </c>
      <c r="B145" s="77" t="s">
        <v>224</v>
      </c>
      <c r="C145" s="76" t="s">
        <v>177</v>
      </c>
      <c r="D145" s="77"/>
      <c r="E145" s="78"/>
      <c r="F145" s="79"/>
      <c r="G145" s="80">
        <f>SUM(G146:G152)</f>
        <v>0</v>
      </c>
    </row>
    <row r="146" spans="1:7" ht="15">
      <c r="A146" s="15" t="s">
        <v>179</v>
      </c>
      <c r="B146" s="101" t="s">
        <v>224</v>
      </c>
      <c r="C146" s="16" t="s">
        <v>11</v>
      </c>
      <c r="D146" s="17" t="s">
        <v>17</v>
      </c>
      <c r="E146" s="18"/>
      <c r="F146" s="19">
        <v>160</v>
      </c>
      <c r="G146" s="20">
        <f>E146*F146</f>
        <v>0</v>
      </c>
    </row>
    <row r="147" spans="1:7" ht="15">
      <c r="A147" s="15" t="s">
        <v>180</v>
      </c>
      <c r="B147" s="101" t="s">
        <v>224</v>
      </c>
      <c r="C147" s="16" t="s">
        <v>10</v>
      </c>
      <c r="D147" s="17" t="s">
        <v>17</v>
      </c>
      <c r="E147" s="18"/>
      <c r="F147" s="19">
        <v>320</v>
      </c>
      <c r="G147" s="20">
        <f aca="true" t="shared" si="15" ref="G147:G152">E147*F147</f>
        <v>0</v>
      </c>
    </row>
    <row r="148" spans="1:7" ht="15">
      <c r="A148" s="15" t="s">
        <v>181</v>
      </c>
      <c r="B148" s="101" t="s">
        <v>224</v>
      </c>
      <c r="C148" s="16" t="s">
        <v>12</v>
      </c>
      <c r="D148" s="17" t="s">
        <v>17</v>
      </c>
      <c r="E148" s="18"/>
      <c r="F148" s="19">
        <v>320</v>
      </c>
      <c r="G148" s="20">
        <f t="shared" si="15"/>
        <v>0</v>
      </c>
    </row>
    <row r="149" spans="1:7" ht="15">
      <c r="A149" s="15" t="s">
        <v>182</v>
      </c>
      <c r="B149" s="101" t="s">
        <v>224</v>
      </c>
      <c r="C149" s="16" t="s">
        <v>13</v>
      </c>
      <c r="D149" s="17" t="s">
        <v>17</v>
      </c>
      <c r="E149" s="18"/>
      <c r="F149" s="19">
        <v>40</v>
      </c>
      <c r="G149" s="20">
        <f t="shared" si="15"/>
        <v>0</v>
      </c>
    </row>
    <row r="150" spans="1:7" ht="15">
      <c r="A150" s="15" t="s">
        <v>183</v>
      </c>
      <c r="B150" s="101" t="s">
        <v>224</v>
      </c>
      <c r="C150" s="16" t="s">
        <v>14</v>
      </c>
      <c r="D150" s="17" t="s">
        <v>17</v>
      </c>
      <c r="E150" s="18"/>
      <c r="F150" s="19">
        <v>80</v>
      </c>
      <c r="G150" s="20">
        <f t="shared" si="15"/>
        <v>0</v>
      </c>
    </row>
    <row r="151" spans="1:7" ht="15">
      <c r="A151" s="81" t="s">
        <v>184</v>
      </c>
      <c r="B151" s="106" t="s">
        <v>224</v>
      </c>
      <c r="C151" s="82" t="s">
        <v>188</v>
      </c>
      <c r="D151" s="83" t="s">
        <v>124</v>
      </c>
      <c r="E151" s="84"/>
      <c r="F151" s="85">
        <v>1</v>
      </c>
      <c r="G151" s="86">
        <f t="shared" si="15"/>
        <v>0</v>
      </c>
    </row>
    <row r="152" spans="1:7" ht="15">
      <c r="A152" s="81" t="s">
        <v>187</v>
      </c>
      <c r="B152" s="106" t="s">
        <v>224</v>
      </c>
      <c r="C152" s="82" t="s">
        <v>15</v>
      </c>
      <c r="D152" s="83" t="s">
        <v>124</v>
      </c>
      <c r="E152" s="84"/>
      <c r="F152" s="85">
        <v>1</v>
      </c>
      <c r="G152" s="86">
        <f t="shared" si="15"/>
        <v>0</v>
      </c>
    </row>
    <row r="153" spans="1:7" ht="6" customHeight="1">
      <c r="A153" s="93"/>
      <c r="B153" s="95"/>
      <c r="C153" s="94"/>
      <c r="D153" s="95"/>
      <c r="E153" s="96"/>
      <c r="F153" s="97"/>
      <c r="G153" s="98"/>
    </row>
    <row r="154" spans="1:7" s="14" customFormat="1" ht="15">
      <c r="A154" s="75" t="s">
        <v>203</v>
      </c>
      <c r="B154" s="77" t="s">
        <v>224</v>
      </c>
      <c r="C154" s="76" t="s">
        <v>121</v>
      </c>
      <c r="D154" s="77"/>
      <c r="E154" s="78"/>
      <c r="F154" s="79"/>
      <c r="G154" s="80">
        <f>SUM(G155)</f>
        <v>0</v>
      </c>
    </row>
    <row r="155" spans="1:7" ht="10.8" thickBot="1">
      <c r="A155" s="27" t="s">
        <v>204</v>
      </c>
      <c r="B155" s="103" t="s">
        <v>224</v>
      </c>
      <c r="C155" s="28" t="s">
        <v>205</v>
      </c>
      <c r="D155" s="29" t="s">
        <v>124</v>
      </c>
      <c r="E155" s="30"/>
      <c r="F155" s="31">
        <v>1</v>
      </c>
      <c r="G155" s="32">
        <f>E155*F155</f>
        <v>0</v>
      </c>
    </row>
    <row r="156" spans="1:7" ht="6" customHeight="1" thickBot="1">
      <c r="A156" s="2"/>
      <c r="B156" s="4"/>
      <c r="C156" s="3"/>
      <c r="D156" s="4"/>
      <c r="E156" s="5"/>
      <c r="F156" s="6"/>
      <c r="G156" s="7"/>
    </row>
    <row r="157" spans="1:7" s="14" customFormat="1" ht="15">
      <c r="A157" s="69" t="s">
        <v>190</v>
      </c>
      <c r="B157" s="71" t="s">
        <v>228</v>
      </c>
      <c r="C157" s="70" t="s">
        <v>189</v>
      </c>
      <c r="D157" s="71"/>
      <c r="E157" s="72"/>
      <c r="F157" s="73"/>
      <c r="G157" s="74">
        <f>SUM(G159:G169)</f>
        <v>0</v>
      </c>
    </row>
    <row r="158" spans="1:7" ht="6" customHeight="1">
      <c r="A158" s="2"/>
      <c r="B158" s="4"/>
      <c r="C158" s="3"/>
      <c r="D158" s="4"/>
      <c r="E158" s="5"/>
      <c r="F158" s="6"/>
      <c r="G158" s="7"/>
    </row>
    <row r="159" spans="1:7" ht="30.6">
      <c r="A159" s="15" t="s">
        <v>191</v>
      </c>
      <c r="B159" s="101" t="s">
        <v>228</v>
      </c>
      <c r="C159" s="16" t="s">
        <v>210</v>
      </c>
      <c r="D159" s="17" t="s">
        <v>124</v>
      </c>
      <c r="E159" s="18"/>
      <c r="F159" s="19">
        <v>1</v>
      </c>
      <c r="G159" s="20">
        <f>E159*F159</f>
        <v>0</v>
      </c>
    </row>
    <row r="160" spans="1:7" ht="30.6" customHeight="1">
      <c r="A160" s="15" t="s">
        <v>192</v>
      </c>
      <c r="B160" s="101" t="s">
        <v>228</v>
      </c>
      <c r="C160" s="16" t="s">
        <v>211</v>
      </c>
      <c r="D160" s="17" t="s">
        <v>124</v>
      </c>
      <c r="E160" s="18"/>
      <c r="F160" s="19">
        <v>1</v>
      </c>
      <c r="G160" s="20">
        <f aca="true" t="shared" si="16" ref="G160:G168">E160*F160</f>
        <v>0</v>
      </c>
    </row>
    <row r="161" spans="1:7" ht="30.6">
      <c r="A161" s="15" t="s">
        <v>193</v>
      </c>
      <c r="B161" s="101" t="s">
        <v>228</v>
      </c>
      <c r="C161" s="16" t="s">
        <v>212</v>
      </c>
      <c r="D161" s="17" t="s">
        <v>124</v>
      </c>
      <c r="E161" s="18"/>
      <c r="F161" s="19">
        <v>1</v>
      </c>
      <c r="G161" s="20">
        <f t="shared" si="16"/>
        <v>0</v>
      </c>
    </row>
    <row r="162" spans="1:7" ht="15">
      <c r="A162" s="15" t="s">
        <v>194</v>
      </c>
      <c r="B162" s="101" t="s">
        <v>228</v>
      </c>
      <c r="C162" s="16" t="s">
        <v>213</v>
      </c>
      <c r="D162" s="17" t="s">
        <v>124</v>
      </c>
      <c r="E162" s="18"/>
      <c r="F162" s="19">
        <v>1</v>
      </c>
      <c r="G162" s="20">
        <f t="shared" si="16"/>
        <v>0</v>
      </c>
    </row>
    <row r="163" spans="1:7" ht="20.4">
      <c r="A163" s="15" t="s">
        <v>195</v>
      </c>
      <c r="B163" s="101" t="s">
        <v>228</v>
      </c>
      <c r="C163" s="16" t="s">
        <v>214</v>
      </c>
      <c r="D163" s="17" t="s">
        <v>124</v>
      </c>
      <c r="E163" s="18"/>
      <c r="F163" s="19">
        <v>1</v>
      </c>
      <c r="G163" s="20">
        <f t="shared" si="16"/>
        <v>0</v>
      </c>
    </row>
    <row r="164" spans="1:7" ht="30.6" customHeight="1">
      <c r="A164" s="15" t="s">
        <v>196</v>
      </c>
      <c r="B164" s="101" t="s">
        <v>228</v>
      </c>
      <c r="C164" s="16" t="s">
        <v>218</v>
      </c>
      <c r="D164" s="17" t="s">
        <v>124</v>
      </c>
      <c r="E164" s="18"/>
      <c r="F164" s="19">
        <v>1</v>
      </c>
      <c r="G164" s="20">
        <f t="shared" si="16"/>
        <v>0</v>
      </c>
    </row>
    <row r="165" spans="1:7" ht="15">
      <c r="A165" s="15" t="s">
        <v>197</v>
      </c>
      <c r="B165" s="101" t="s">
        <v>228</v>
      </c>
      <c r="C165" s="16" t="s">
        <v>215</v>
      </c>
      <c r="D165" s="17" t="s">
        <v>124</v>
      </c>
      <c r="E165" s="18"/>
      <c r="F165" s="19">
        <v>1</v>
      </c>
      <c r="G165" s="20">
        <f t="shared" si="16"/>
        <v>0</v>
      </c>
    </row>
    <row r="166" spans="1:7" ht="15">
      <c r="A166" s="15" t="s">
        <v>198</v>
      </c>
      <c r="B166" s="101" t="s">
        <v>228</v>
      </c>
      <c r="C166" s="16" t="s">
        <v>216</v>
      </c>
      <c r="D166" s="17" t="s">
        <v>124</v>
      </c>
      <c r="E166" s="18"/>
      <c r="F166" s="19">
        <v>1</v>
      </c>
      <c r="G166" s="20">
        <f t="shared" si="16"/>
        <v>0</v>
      </c>
    </row>
    <row r="167" spans="1:7" ht="30.6" customHeight="1">
      <c r="A167" s="15" t="s">
        <v>199</v>
      </c>
      <c r="B167" s="101" t="s">
        <v>228</v>
      </c>
      <c r="C167" s="16" t="s">
        <v>217</v>
      </c>
      <c r="D167" s="17" t="s">
        <v>124</v>
      </c>
      <c r="E167" s="18"/>
      <c r="F167" s="19">
        <v>1</v>
      </c>
      <c r="G167" s="20">
        <f t="shared" si="16"/>
        <v>0</v>
      </c>
    </row>
    <row r="168" spans="1:7" ht="20.4">
      <c r="A168" s="15" t="s">
        <v>206</v>
      </c>
      <c r="B168" s="101" t="s">
        <v>228</v>
      </c>
      <c r="C168" s="16" t="s">
        <v>207</v>
      </c>
      <c r="D168" s="17" t="s">
        <v>124</v>
      </c>
      <c r="E168" s="18"/>
      <c r="F168" s="19">
        <v>1</v>
      </c>
      <c r="G168" s="20">
        <f t="shared" si="16"/>
        <v>0</v>
      </c>
    </row>
    <row r="169" spans="1:7" ht="10.8" thickBot="1">
      <c r="A169" s="27" t="s">
        <v>208</v>
      </c>
      <c r="B169" s="103" t="s">
        <v>228</v>
      </c>
      <c r="C169" s="28" t="s">
        <v>209</v>
      </c>
      <c r="D169" s="29" t="s">
        <v>124</v>
      </c>
      <c r="E169" s="30"/>
      <c r="F169" s="31">
        <v>1</v>
      </c>
      <c r="G169" s="32">
        <f>E169*F169</f>
        <v>0</v>
      </c>
    </row>
  </sheetData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portrait" paperSize="9" r:id="rId2"/>
  <headerFooter>
    <oddHeader>&amp;C&amp;"Arial,Tučné"&amp;10&amp;U&amp;G&amp;R&amp;"Arial Narrow,Tučné"&amp;8&amp;UPříloha č. 16&amp;"Arial Narrow,Obyčejné"&amp;U
Rozpočet prací
AKTUALIZACE 2021</oddHeader>
    <oddFooter>&amp;L&amp;G&amp;C&amp;"Arial Narrow,Tučné"&amp;8&amp;UMěsto Chrudim&amp;U
&amp;"Arial Narrow,Obyčejné"Aktualizace analýzy rizika po provedení sanace podzemních vod na lokalitě býv. s.p. Transporta Chrudim – nový závod a okolí&amp;R&amp;"Arial Narrow,Obyčejné"&amp;8stránka: &amp;P
celkem stránek: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zdroje Ekomonitor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Unčovský Jiří</dc:creator>
  <cp:keywords/>
  <dc:description/>
  <cp:lastModifiedBy>Jiří Unčovský</cp:lastModifiedBy>
  <cp:lastPrinted>2021-03-12T08:29:08Z</cp:lastPrinted>
  <dcterms:created xsi:type="dcterms:W3CDTF">2013-11-18T16:33:13Z</dcterms:created>
  <dcterms:modified xsi:type="dcterms:W3CDTF">2022-01-23T10:29:48Z</dcterms:modified>
  <cp:category/>
  <cp:version/>
  <cp:contentType/>
  <cp:contentStatus/>
</cp:coreProperties>
</file>