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Kučera\Desktop\"/>
    </mc:Choice>
  </mc:AlternateContent>
  <bookViews>
    <workbookView xWindow="0" yWindow="0" windowWidth="0" windowHeight="0"/>
  </bookViews>
  <sheets>
    <sheet name="Rekapitulace stavby" sheetId="1" r:id="rId1"/>
    <sheet name="001 - Vedlejší a ostatní ..." sheetId="2" r:id="rId2"/>
    <sheet name="002 - SO 101 Rekonstrukce..." sheetId="3" r:id="rId3"/>
    <sheet name="003 - SO 401 Veřejné osvě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'001 - Vedlejší a ostatní ...'!$C$120:$K$147</definedName>
    <definedName name="_xlnm.Print_Area" localSheetId="1">'001 - Vedlejší a ostatní ...'!$C$4:$J$76,'001 - Vedlejší a ostatní ...'!$C$82:$J$102,'001 - Vedlejší a ostatní ...'!$C$108:$J$147</definedName>
    <definedName name="_xlnm.Print_Titles" localSheetId="1">'001 - Vedlejší a ostatní ...'!$120:$120</definedName>
    <definedName name="_xlnm._FilterDatabase" localSheetId="2" hidden="1">'002 - SO 101 Rekonstrukce...'!$C$123:$K$444</definedName>
    <definedName name="_xlnm.Print_Area" localSheetId="2">'002 - SO 101 Rekonstrukce...'!$C$4:$J$76,'002 - SO 101 Rekonstrukce...'!$C$82:$J$105,'002 - SO 101 Rekonstrukce...'!$C$111:$J$444</definedName>
    <definedName name="_xlnm.Print_Titles" localSheetId="2">'002 - SO 101 Rekonstrukce...'!$123:$123</definedName>
    <definedName name="_xlnm._FilterDatabase" localSheetId="3" hidden="1">'003 - SO 401 Veřejné osvě...'!$C$119:$K$197</definedName>
    <definedName name="_xlnm.Print_Area" localSheetId="3">'003 - SO 401 Veřejné osvě...'!$C$4:$J$76,'003 - SO 401 Veřejné osvě...'!$C$82:$J$101,'003 - SO 401 Veřejné osvě...'!$C$107:$J$197</definedName>
    <definedName name="_xlnm.Print_Titles" localSheetId="3">'003 - SO 401 Veřejné osvě...'!$119:$119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89"/>
  <c r="E7"/>
  <c r="E110"/>
  <c i="3" r="J37"/>
  <c r="J36"/>
  <c i="1" r="AY96"/>
  <c i="3" r="J35"/>
  <c i="1" r="AX96"/>
  <c i="3" r="BI444"/>
  <c r="BH444"/>
  <c r="BG444"/>
  <c r="BF444"/>
  <c r="T444"/>
  <c r="T443"/>
  <c r="R444"/>
  <c r="R443"/>
  <c r="P444"/>
  <c r="P443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4"/>
  <c r="BH424"/>
  <c r="BG424"/>
  <c r="BF424"/>
  <c r="T424"/>
  <c r="R424"/>
  <c r="P424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2" r="J37"/>
  <c r="J36"/>
  <c i="1" r="AY95"/>
  <c i="2" r="J35"/>
  <c i="1" r="AX95"/>
  <c i="2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J128"/>
  <c r="BK129"/>
  <c r="BK138"/>
  <c i="3" r="BK436"/>
  <c r="J399"/>
  <c r="J371"/>
  <c r="J336"/>
  <c r="J313"/>
  <c r="BK296"/>
  <c r="BK278"/>
  <c r="J252"/>
  <c r="BK208"/>
  <c r="BK196"/>
  <c r="J160"/>
  <c r="J130"/>
  <c r="J392"/>
  <c r="BK368"/>
  <c r="J355"/>
  <c r="J329"/>
  <c r="J300"/>
  <c r="BK252"/>
  <c r="J227"/>
  <c r="J177"/>
  <c r="BK156"/>
  <c r="J440"/>
  <c r="BK413"/>
  <c r="BK395"/>
  <c r="BK371"/>
  <c r="BK345"/>
  <c r="BK320"/>
  <c r="J284"/>
  <c r="BK236"/>
  <c r="J218"/>
  <c r="J192"/>
  <c r="J133"/>
  <c r="BK424"/>
  <c r="J395"/>
  <c r="BK359"/>
  <c r="J351"/>
  <c r="J339"/>
  <c r="BK291"/>
  <c r="J275"/>
  <c r="BK266"/>
  <c r="J239"/>
  <c r="BK215"/>
  <c r="J188"/>
  <c r="J151"/>
  <c i="4" r="BK195"/>
  <c r="J170"/>
  <c r="J164"/>
  <c r="BK160"/>
  <c r="J155"/>
  <c r="J144"/>
  <c r="J136"/>
  <c r="BK122"/>
  <c r="BK183"/>
  <c r="J176"/>
  <c r="BK171"/>
  <c r="BK162"/>
  <c r="BK154"/>
  <c r="J138"/>
  <c r="BK134"/>
  <c r="J130"/>
  <c r="BK125"/>
  <c r="BK193"/>
  <c r="J188"/>
  <c r="BK184"/>
  <c r="J177"/>
  <c r="BK166"/>
  <c r="J156"/>
  <c r="BK153"/>
  <c r="J142"/>
  <c r="J134"/>
  <c r="J123"/>
  <c r="J194"/>
  <c r="J186"/>
  <c r="J179"/>
  <c r="BK169"/>
  <c r="BK159"/>
  <c r="J145"/>
  <c r="BK137"/>
  <c r="J129"/>
  <c i="2" r="J125"/>
  <c r="J134"/>
  <c r="BK127"/>
  <c i="3" r="BK440"/>
  <c r="J402"/>
  <c r="J380"/>
  <c r="BK339"/>
  <c r="J310"/>
  <c r="J288"/>
  <c r="BK272"/>
  <c r="J244"/>
  <c r="BK202"/>
  <c r="BK180"/>
  <c r="BK151"/>
  <c r="J409"/>
  <c r="BK383"/>
  <c r="BK362"/>
  <c r="BK336"/>
  <c r="BK322"/>
  <c r="BK306"/>
  <c r="BK255"/>
  <c r="BK233"/>
  <c r="J215"/>
  <c r="J170"/>
  <c r="BK133"/>
  <c r="J433"/>
  <c r="BK399"/>
  <c r="BK380"/>
  <c r="J368"/>
  <c r="J335"/>
  <c r="J303"/>
  <c r="BK275"/>
  <c r="BK239"/>
  <c r="BK227"/>
  <c r="J196"/>
  <c r="BK433"/>
  <c r="J406"/>
  <c r="J362"/>
  <c r="J348"/>
  <c r="BK329"/>
  <c r="J320"/>
  <c r="BK281"/>
  <c r="BK269"/>
  <c r="J255"/>
  <c r="J208"/>
  <c r="J185"/>
  <c r="J165"/>
  <c r="J137"/>
  <c i="4" r="J192"/>
  <c r="J169"/>
  <c r="BK163"/>
  <c r="BK158"/>
  <c r="BK147"/>
  <c r="BK140"/>
  <c r="J131"/>
  <c r="BK127"/>
  <c r="BK189"/>
  <c r="J174"/>
  <c r="J166"/>
  <c r="BK161"/>
  <c r="BK146"/>
  <c r="J137"/>
  <c r="BK129"/>
  <c r="BK194"/>
  <c r="J191"/>
  <c r="J187"/>
  <c r="J183"/>
  <c r="BK178"/>
  <c r="BK174"/>
  <c r="J157"/>
  <c r="J150"/>
  <c r="BK141"/>
  <c r="J132"/>
  <c r="BK196"/>
  <c r="BK188"/>
  <c r="J181"/>
  <c r="BK176"/>
  <c r="J165"/>
  <c r="BK150"/>
  <c r="J146"/>
  <c r="J140"/>
  <c i="2" r="BK146"/>
  <c r="BK144"/>
  <c r="J143"/>
  <c r="J142"/>
  <c r="J135"/>
  <c r="BK130"/>
  <c r="J129"/>
  <c r="J126"/>
  <c r="BK125"/>
  <c i="1" r="AS94"/>
  <c i="2" r="J146"/>
  <c r="J144"/>
  <c r="BK143"/>
  <c r="BK142"/>
  <c r="BK141"/>
  <c r="J141"/>
  <c r="BK134"/>
  <c r="BK133"/>
  <c r="J132"/>
  <c r="J130"/>
  <c r="BK126"/>
  <c r="J124"/>
  <c r="J133"/>
  <c r="BK128"/>
  <c i="3" r="BK444"/>
  <c r="J413"/>
  <c r="BK392"/>
  <c r="BK377"/>
  <c r="BK351"/>
  <c r="J317"/>
  <c r="BK303"/>
  <c r="J281"/>
  <c r="BK261"/>
  <c r="J230"/>
  <c r="J205"/>
  <c r="BK185"/>
  <c r="J156"/>
  <c r="J436"/>
  <c r="J374"/>
  <c r="J359"/>
  <c r="BK335"/>
  <c r="BK317"/>
  <c r="J291"/>
  <c r="BK244"/>
  <c r="BK221"/>
  <c r="BK188"/>
  <c r="BK165"/>
  <c r="BK141"/>
  <c r="BK416"/>
  <c r="BK402"/>
  <c r="J386"/>
  <c r="BK374"/>
  <c r="BK348"/>
  <c r="J322"/>
  <c r="J296"/>
  <c r="J261"/>
  <c r="J233"/>
  <c r="BK205"/>
  <c r="BK177"/>
  <c r="J444"/>
  <c r="BK409"/>
  <c r="J383"/>
  <c r="BK353"/>
  <c r="BK342"/>
  <c r="BK313"/>
  <c r="J278"/>
  <c r="BK259"/>
  <c r="J221"/>
  <c r="BK192"/>
  <c r="BK170"/>
  <c r="J141"/>
  <c r="J127"/>
  <c i="4" r="J197"/>
  <c r="BK185"/>
  <c r="BK182"/>
  <c r="BK181"/>
  <c r="J172"/>
  <c r="J168"/>
  <c r="J162"/>
  <c r="J159"/>
  <c r="J153"/>
  <c r="J141"/>
  <c r="BK132"/>
  <c r="BK128"/>
  <c r="BK191"/>
  <c r="BK177"/>
  <c r="BK172"/>
  <c r="J163"/>
  <c r="BK157"/>
  <c r="BK145"/>
  <c r="BK135"/>
  <c r="BK131"/>
  <c r="J196"/>
  <c r="BK192"/>
  <c r="BK186"/>
  <c r="J182"/>
  <c r="BK175"/>
  <c r="BK165"/>
  <c r="BK155"/>
  <c r="J147"/>
  <c r="BK138"/>
  <c r="J128"/>
  <c r="BK180"/>
  <c r="BK168"/>
  <c r="J158"/>
  <c r="BK144"/>
  <c r="BK136"/>
  <c r="J127"/>
  <c i="2" r="J127"/>
  <c r="BK135"/>
  <c r="BK132"/>
  <c r="BK124"/>
  <c r="J138"/>
  <c i="3" r="BK427"/>
  <c r="BK386"/>
  <c r="BK365"/>
  <c r="BK325"/>
  <c r="J306"/>
  <c r="BK284"/>
  <c r="J269"/>
  <c r="J224"/>
  <c r="J199"/>
  <c r="BK174"/>
  <c r="BK137"/>
  <c r="J416"/>
  <c r="BK389"/>
  <c r="J365"/>
  <c r="J342"/>
  <c r="BK332"/>
  <c r="BK310"/>
  <c r="J266"/>
  <c r="J236"/>
  <c r="BK218"/>
  <c r="J174"/>
  <c r="J146"/>
  <c r="BK127"/>
  <c r="J424"/>
  <c r="BK406"/>
  <c r="J377"/>
  <c r="J353"/>
  <c r="J332"/>
  <c r="BK300"/>
  <c r="J259"/>
  <c r="BK230"/>
  <c r="BK199"/>
  <c r="BK160"/>
  <c r="J427"/>
  <c r="J389"/>
  <c r="BK355"/>
  <c r="J345"/>
  <c r="J325"/>
  <c r="BK288"/>
  <c r="J272"/>
  <c r="BK224"/>
  <c r="J202"/>
  <c r="J180"/>
  <c r="BK146"/>
  <c r="BK130"/>
  <c i="4" r="BK197"/>
  <c r="BK187"/>
  <c r="BK167"/>
  <c r="J161"/>
  <c r="J149"/>
  <c r="BK139"/>
  <c r="BK130"/>
  <c r="J195"/>
  <c r="BK179"/>
  <c r="J175"/>
  <c r="BK170"/>
  <c r="BK156"/>
  <c r="BK143"/>
  <c r="J133"/>
  <c r="BK123"/>
  <c r="J189"/>
  <c r="J185"/>
  <c r="J180"/>
  <c r="J167"/>
  <c r="BK164"/>
  <c r="J154"/>
  <c r="J143"/>
  <c r="J139"/>
  <c r="BK133"/>
  <c r="J122"/>
  <c r="J193"/>
  <c r="J184"/>
  <c r="J178"/>
  <c r="J171"/>
  <c r="J160"/>
  <c r="BK149"/>
  <c r="BK142"/>
  <c r="J135"/>
  <c r="J125"/>
  <c i="2" l="1" r="T123"/>
  <c r="P131"/>
  <c r="T140"/>
  <c i="3" r="T126"/>
  <c r="T243"/>
  <c r="P258"/>
  <c r="BK328"/>
  <c r="J328"/>
  <c r="J102"/>
  <c r="P405"/>
  <c i="4" r="T121"/>
  <c r="R152"/>
  <c r="T173"/>
  <c i="2" r="BK123"/>
  <c r="J123"/>
  <c r="J98"/>
  <c r="T131"/>
  <c r="R140"/>
  <c i="3" r="P126"/>
  <c r="BK243"/>
  <c r="J243"/>
  <c r="J99"/>
  <c r="T258"/>
  <c r="P328"/>
  <c r="R405"/>
  <c i="4" r="BK121"/>
  <c r="BK152"/>
  <c r="J152"/>
  <c r="J98"/>
  <c r="BK173"/>
  <c r="J173"/>
  <c r="J99"/>
  <c r="P190"/>
  <c i="2" r="P123"/>
  <c r="BK131"/>
  <c r="J131"/>
  <c r="J99"/>
  <c r="BK140"/>
  <c r="J140"/>
  <c r="J100"/>
  <c i="3" r="BK126"/>
  <c r="P243"/>
  <c r="R258"/>
  <c r="P316"/>
  <c r="R316"/>
  <c r="T328"/>
  <c r="BK405"/>
  <c r="J405"/>
  <c r="J103"/>
  <c r="T405"/>
  <c i="4" r="P121"/>
  <c r="P152"/>
  <c r="P173"/>
  <c r="BK190"/>
  <c r="J190"/>
  <c r="J100"/>
  <c r="R190"/>
  <c i="2" r="R123"/>
  <c r="R122"/>
  <c r="R121"/>
  <c r="R131"/>
  <c r="P140"/>
  <c i="3" r="R126"/>
  <c r="R125"/>
  <c r="R124"/>
  <c r="R243"/>
  <c r="BK258"/>
  <c r="J258"/>
  <c r="J100"/>
  <c r="BK316"/>
  <c r="J316"/>
  <c r="J101"/>
  <c r="T316"/>
  <c r="R328"/>
  <c i="4" r="R121"/>
  <c r="T152"/>
  <c r="R173"/>
  <c r="T190"/>
  <c i="3" r="BK443"/>
  <c r="J443"/>
  <c r="J104"/>
  <c i="2" r="BK145"/>
  <c r="J145"/>
  <c r="J101"/>
  <c i="3" r="J126"/>
  <c r="J98"/>
  <c i="4" r="J114"/>
  <c r="F117"/>
  <c r="BE122"/>
  <c r="BE132"/>
  <c r="BE133"/>
  <c r="BE137"/>
  <c r="BE138"/>
  <c r="BE140"/>
  <c r="BE146"/>
  <c r="BE153"/>
  <c r="BE154"/>
  <c r="BE155"/>
  <c r="BE156"/>
  <c r="BE161"/>
  <c r="BE162"/>
  <c r="BE163"/>
  <c r="BE166"/>
  <c r="BE172"/>
  <c r="BE174"/>
  <c r="BE175"/>
  <c r="BE182"/>
  <c r="BE194"/>
  <c r="BE195"/>
  <c r="E85"/>
  <c r="BE125"/>
  <c r="BE128"/>
  <c r="BE129"/>
  <c r="BE130"/>
  <c r="BE134"/>
  <c r="BE135"/>
  <c r="BE141"/>
  <c r="BE142"/>
  <c r="BE143"/>
  <c r="BE144"/>
  <c r="BE160"/>
  <c r="BE171"/>
  <c r="BE181"/>
  <c r="BE127"/>
  <c r="BE131"/>
  <c r="BE139"/>
  <c r="BE145"/>
  <c r="BE149"/>
  <c r="BE150"/>
  <c r="BE158"/>
  <c r="BE159"/>
  <c r="BE164"/>
  <c r="BE167"/>
  <c r="BE179"/>
  <c r="BE180"/>
  <c r="BE184"/>
  <c r="BE186"/>
  <c r="BE188"/>
  <c r="BE192"/>
  <c r="BE193"/>
  <c r="BE123"/>
  <c r="BE136"/>
  <c r="BE147"/>
  <c r="BE157"/>
  <c r="BE165"/>
  <c r="BE168"/>
  <c r="BE169"/>
  <c r="BE170"/>
  <c r="BE176"/>
  <c r="BE177"/>
  <c r="BE178"/>
  <c r="BE183"/>
  <c r="BE185"/>
  <c r="BE187"/>
  <c r="BE189"/>
  <c r="BE191"/>
  <c r="BE196"/>
  <c r="BE197"/>
  <c i="3" r="E85"/>
  <c r="BE174"/>
  <c r="BE202"/>
  <c r="BE215"/>
  <c r="BE224"/>
  <c r="BE230"/>
  <c r="BE233"/>
  <c r="BE239"/>
  <c r="BE261"/>
  <c r="BE296"/>
  <c r="BE303"/>
  <c r="BE332"/>
  <c r="BE335"/>
  <c r="BE368"/>
  <c r="BE374"/>
  <c r="BE377"/>
  <c r="BE386"/>
  <c r="BE392"/>
  <c r="BE399"/>
  <c r="BE436"/>
  <c r="F92"/>
  <c r="BE127"/>
  <c r="BE130"/>
  <c r="BE133"/>
  <c r="BE141"/>
  <c r="BE146"/>
  <c r="BE151"/>
  <c r="BE156"/>
  <c r="BE165"/>
  <c r="BE170"/>
  <c r="BE177"/>
  <c r="BE185"/>
  <c r="BE221"/>
  <c r="BE244"/>
  <c r="BE252"/>
  <c r="BE269"/>
  <c r="BE310"/>
  <c r="BE313"/>
  <c r="BE322"/>
  <c r="BE325"/>
  <c r="BE329"/>
  <c r="BE336"/>
  <c r="BE339"/>
  <c r="BE362"/>
  <c r="BE383"/>
  <c r="BE389"/>
  <c r="BE409"/>
  <c r="BE413"/>
  <c r="BE433"/>
  <c r="J118"/>
  <c r="BE180"/>
  <c r="BE192"/>
  <c r="BE196"/>
  <c r="BE199"/>
  <c r="BE205"/>
  <c r="BE208"/>
  <c r="BE227"/>
  <c r="BE259"/>
  <c r="BE266"/>
  <c r="BE275"/>
  <c r="BE278"/>
  <c r="BE281"/>
  <c r="BE284"/>
  <c r="BE288"/>
  <c r="BE291"/>
  <c r="BE300"/>
  <c r="BE306"/>
  <c r="BE345"/>
  <c r="BE348"/>
  <c r="BE351"/>
  <c r="BE365"/>
  <c r="BE371"/>
  <c r="BE395"/>
  <c r="BE402"/>
  <c r="BE424"/>
  <c r="BE427"/>
  <c r="BE440"/>
  <c r="BE137"/>
  <c r="BE160"/>
  <c r="BE188"/>
  <c r="BE218"/>
  <c r="BE236"/>
  <c r="BE255"/>
  <c r="BE272"/>
  <c r="BE317"/>
  <c r="BE320"/>
  <c r="BE342"/>
  <c r="BE353"/>
  <c r="BE355"/>
  <c r="BE359"/>
  <c r="BE380"/>
  <c r="BE406"/>
  <c r="BE416"/>
  <c r="BE444"/>
  <c i="2" r="BE133"/>
  <c r="BE135"/>
  <c r="E85"/>
  <c r="F92"/>
  <c r="BE125"/>
  <c r="BE128"/>
  <c r="BE129"/>
  <c r="BE130"/>
  <c r="BE132"/>
  <c r="BE134"/>
  <c r="BE138"/>
  <c r="BE141"/>
  <c r="BE142"/>
  <c r="BE143"/>
  <c r="BE144"/>
  <c r="BE146"/>
  <c r="J89"/>
  <c r="J92"/>
  <c r="BE124"/>
  <c r="BE126"/>
  <c r="BE127"/>
  <c r="J34"/>
  <c i="1" r="AW95"/>
  <c i="2" r="F37"/>
  <c i="1" r="BD95"/>
  <c i="3" r="F36"/>
  <c i="1" r="BC96"/>
  <c i="4" r="F34"/>
  <c i="1" r="BA97"/>
  <c i="2" r="F35"/>
  <c i="1" r="BB95"/>
  <c i="3" r="F37"/>
  <c i="1" r="BD96"/>
  <c i="3" r="J34"/>
  <c i="1" r="AW96"/>
  <c i="4" r="J34"/>
  <c i="1" r="AW97"/>
  <c i="2" r="F36"/>
  <c i="1" r="BC95"/>
  <c i="3" r="F34"/>
  <c i="1" r="BA96"/>
  <c i="4" r="F35"/>
  <c i="1" r="BB97"/>
  <c i="2" r="F34"/>
  <c i="1" r="BA95"/>
  <c i="3" r="F35"/>
  <c i="1" r="BB96"/>
  <c i="4" r="F37"/>
  <c i="1" r="BD97"/>
  <c i="4" r="F36"/>
  <c i="1" r="BC97"/>
  <c i="4" l="1" r="BK120"/>
  <c r="J120"/>
  <c r="J96"/>
  <c r="P120"/>
  <c i="1" r="AU97"/>
  <c i="3" r="BK125"/>
  <c r="J125"/>
  <c r="J97"/>
  <c i="4" r="R120"/>
  <c i="2" r="P122"/>
  <c r="P121"/>
  <c i="1" r="AU95"/>
  <c i="4" r="T120"/>
  <c i="3" r="P125"/>
  <c r="P124"/>
  <c i="1" r="AU96"/>
  <c i="3" r="T125"/>
  <c r="T124"/>
  <c i="2" r="T122"/>
  <c r="T121"/>
  <c r="BK122"/>
  <c r="BK121"/>
  <c r="J121"/>
  <c i="4" r="J121"/>
  <c r="J97"/>
  <c i="2" r="J30"/>
  <c i="1" r="AG95"/>
  <c i="3" r="F33"/>
  <c i="1" r="AZ96"/>
  <c r="BC94"/>
  <c r="AY94"/>
  <c i="2" r="F33"/>
  <c i="1" r="AZ95"/>
  <c i="4" r="F33"/>
  <c i="1" r="AZ97"/>
  <c i="4" r="J33"/>
  <c i="1" r="AV97"/>
  <c r="AT97"/>
  <c r="BB94"/>
  <c r="W31"/>
  <c i="2" r="J33"/>
  <c i="1" r="AV95"/>
  <c r="AT95"/>
  <c r="AN95"/>
  <c i="3" r="J33"/>
  <c i="1" r="AV96"/>
  <c r="AT96"/>
  <c r="BD94"/>
  <c r="W33"/>
  <c r="BA94"/>
  <c r="W30"/>
  <c i="2" l="1" r="J122"/>
  <c r="J97"/>
  <c i="3" r="BK124"/>
  <c r="J124"/>
  <c r="J96"/>
  <c i="2" r="J96"/>
  <c r="J39"/>
  <c i="1" r="AU94"/>
  <c i="4" r="J30"/>
  <c i="1" r="AG97"/>
  <c r="W32"/>
  <c r="AZ94"/>
  <c r="W29"/>
  <c r="AX94"/>
  <c r="AW94"/>
  <c r="AK30"/>
  <c i="4" l="1" r="J39"/>
  <c i="1" r="AN97"/>
  <c r="AV94"/>
  <c r="AK29"/>
  <c i="3" r="J30"/>
  <c i="1" r="AG96"/>
  <c r="AG94"/>
  <c r="AK26"/>
  <c i="3" l="1" r="J39"/>
  <c i="1" r="AN9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<sst xmlns="http://schemas.openxmlformats.org/spreadsheetml/2006/main">
  <si>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</si>
  <si>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</si>
  <si>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</si>
  <si>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</si>
  <si>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</si>
  <si>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{a8c2f22b-047c-4deb-81ce-21e6cb7f88d7}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</si>
  <si>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</si>
  <si>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</si>
  <si>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</si>
  <si>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</si>
  <si>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</si>
  <si>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</si>
  <si>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</si>
  <si>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</si>
  <si>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20-59_1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</si>
  <si>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</si>
  <si>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</si>
  <si>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Česká, část ul.Družstevní - ul.Topolská, Chrudim</t>
  </si>
  <si>
    <t>KSO:</t>
  </si>
  <si>
    <t>CC-CZ:</t>
  </si>
  <si>
    <t>Místo:</t>
  </si>
  <si>
    <t>Chrudim</t>
  </si>
  <si>
    <t>Datum:</t>
  </si>
  <si>
    <t>12. 1. 2022</t>
  </si>
  <si>
    <t>Zadavatel:</t>
  </si>
  <si>
    <t>IČ:</t>
  </si>
  <si>
    <t>Město Chrudim,Resselovo nám.77, Chrudim</t>
  </si>
  <si>
    <t>DIČ:</t>
  </si>
  <si>
    <t>Uchazeč:</t>
  </si>
  <si>
    <t>Vyplň údaj</t>
  </si>
  <si>
    <t>Projektant:</t>
  </si>
  <si>
    <t>VDI Projekt s.r.o., K Botiči 1453/6, Praha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</si>
  <si>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</si>
  <si>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</si>
  <si>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</si>
  <si>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</si>
  <si>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</si>
  <si>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</si>
  <si>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</si>
  <si>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</si>
  <si>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</si>
  <si>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</si>
  <si>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</si>
  <si>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</si>
  <si>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</si>
  <si>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</si>
  <si>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</si>
  <si>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</si>
  <si>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</si>
  <si>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</si>
  <si>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</si>
  <si>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</si>
  <si>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</si>
  <si>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</si>
  <si>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</si>
  <si>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</si>
  <si>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</si>
  <si>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</si>
  <si>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</si>
  <si>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</si>
  <si>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</si>
  <si>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</si>
  <si>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</si>
  <si>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</si>
  <si>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</si>
  <si>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</si>
  <si>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</si>
  <si>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</si>
  <si>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</si>
  <si>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</si>
  <si>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</si>
  <si>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</si>
  <si>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</si>
  <si>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</si>
  <si>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</si>
  <si>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</si>
  <si>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</si>
  <si>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</si>
  <si>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</si>
  <si>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</si>
  <si>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</si>
  <si>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</si>
  <si>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Vedlejší a ostatní náklady</t>
  </si>
  <si>
    <t>VON</t>
  </si>
  <si>
    <t>1</t>
  </si>
  <si>
    <t>{87652900-a2c8-434d-bd80-fb1b0b1a4cbb}</t>
  </si>
  <si>
    <t>2</t>
  </si>
  <si>
    <t>002</t>
  </si>
  <si>
    <t>SO 101 Rekonstrukce zpevněných ploch</t>
  </si>
  <si>
    <t>ING</t>
  </si>
  <si>
    <t>{6a1facef-37e6-4bee-ae6e-d14ba0e83708}</t>
  </si>
  <si>
    <t>822 25</t>
  </si>
  <si>
    <t>003</t>
  </si>
  <si>
    <t>SO 401 Veřejné osvětlení</t>
  </si>
  <si>
    <t>STA</t>
  </si>
  <si>
    <t>{47e1c131-4180-4e9a-9725-7d9edca3c975}</t>
  </si>
  <si>
    <t>828 75</t>
  </si>
  <si>
    <t>KRYCÍ LIST SOUPISU PRACÍ</t>
  </si>
  <si>
    <t>Objekt:</t>
  </si>
  <si>
    <t>001 - Vedlejší a ostatní náklady</t>
  </si>
  <si>
    <t>ul.Česká, Chrudim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</si>
  <si>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</si>
  <si>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</si>
  <si>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</si>
  <si>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</si>
  <si>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</si>
  <si>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</si>
  <si>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</si>
  <si>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</si>
  <si>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</si>
  <si>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</si>
  <si>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</si>
  <si>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</si>
  <si>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</si>
  <si>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</si>
  <si>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</si>
  <si>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</si>
  <si>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</si>
  <si>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</si>
  <si>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</si>
  <si>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</si>
  <si>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</si>
  <si>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</si>
  <si>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</si>
  <si>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</si>
  <si>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</si>
  <si>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</si>
  <si>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</si>
  <si>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</si>
  <si>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</si>
  <si>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</si>
  <si>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</si>
  <si>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 - ručně kopané sondy pro ověření polohy inženýrských sítí vč.zpětného zásypu (předpoklad 14 ks)</t>
  </si>
  <si>
    <t>Kč</t>
  </si>
  <si>
    <t>1024</t>
  </si>
  <si>
    <t>2088211049</t>
  </si>
  <si>
    <t>012103000</t>
  </si>
  <si>
    <t>Geodetické práce před výstavbou - vytýčení inženýrských sítí správci sítí včetně zpětného protokolárního předání sítí správcům sítí</t>
  </si>
  <si>
    <t>1176734211</t>
  </si>
  <si>
    <t>3</t>
  </si>
  <si>
    <t>012203000</t>
  </si>
  <si>
    <t>Geodetické vytýčení stavby v průběhu výstavby výškopisné a polohopisné</t>
  </si>
  <si>
    <t>-486478835</t>
  </si>
  <si>
    <t>4</t>
  </si>
  <si>
    <t>012303000</t>
  </si>
  <si>
    <t>Geodetické práce po výstavbě - geodetické zaměření skutečného provedení stavby výškopisné a polohopisné - 6x tištěná dokumentace, 6x CD</t>
  </si>
  <si>
    <t>-1762613080</t>
  </si>
  <si>
    <t>012303000.R</t>
  </si>
  <si>
    <t>Geodetické práce po výstavbě - geometrický plán skutečného provedení stavby včetně stvrzení příslušným Katastrálním úřadem - 6x tištěná dokumentace, 6x CD)</t>
  </si>
  <si>
    <t>1583782911</t>
  </si>
  <si>
    <t>6</t>
  </si>
  <si>
    <t>013254000</t>
  </si>
  <si>
    <t>Dokumentace skutečného provedení stavby dle SOD včetně návodu na obsluhu a údržbu v českém jazyce stvrzeném uživatelem- 3x tištěná, 3x na CD</t>
  </si>
  <si>
    <t>-349044779</t>
  </si>
  <si>
    <t>7</t>
  </si>
  <si>
    <t>013274000</t>
  </si>
  <si>
    <t xml:space="preserve">Pasportizace objektu před započetím prací - dokumentace všech přilehlých objektů před zahájením prací - fotodokumentace - 3x CD, znalecký posudek </t>
  </si>
  <si>
    <t>-1840775004</t>
  </si>
  <si>
    <t>VRN3</t>
  </si>
  <si>
    <t>Zařízení staveniště</t>
  </si>
  <si>
    <t>8</t>
  </si>
  <si>
    <t>030001000</t>
  </si>
  <si>
    <t>1378838855</t>
  </si>
  <si>
    <t>9</t>
  </si>
  <si>
    <t>032903000</t>
  </si>
  <si>
    <t>Náklady na provoz a údržbu vybavení staveniště</t>
  </si>
  <si>
    <t>1025030850</t>
  </si>
  <si>
    <t>10</t>
  </si>
  <si>
    <t>039103000</t>
  </si>
  <si>
    <t>Rozebrání, bourání a odvoz zařízení staveniště</t>
  </si>
  <si>
    <t>551789433</t>
  </si>
  <si>
    <t>11</t>
  </si>
  <si>
    <t>034403000</t>
  </si>
  <si>
    <t xml:space="preserve">Dopravně inženýrské opatření v průběhu výstavby - osazení dočasného dopr.značení vč.opatření pro zajištění dopravy- zřízení a odstranění, manipulace, pronájmu vč. projektu a zajištění dopr. inženýrského rozhodnutí  </t>
  </si>
  <si>
    <t>113426077</t>
  </si>
  <si>
    <t>VV</t>
  </si>
  <si>
    <t xml:space="preserve">"dle TP66  a PD E.2 + řešení napojení u ul.M.Horákové"1</t>
  </si>
  <si>
    <t>Součet</t>
  </si>
  <si>
    <t>12</t>
  </si>
  <si>
    <t>034403001</t>
  </si>
  <si>
    <t xml:space="preserve">Pomocné práce zajištění nebo řízení regulaci a ochranu dopravy - úhrnná částka musí obsahovat veškeré nákl. na dočasné úpravy a regulaci dopr.(i pěší) na staveništi   </t>
  </si>
  <si>
    <t>1029975394</t>
  </si>
  <si>
    <t>"pro zajištění dopravy a přístupu k nemovitostem (např.lávky, nájezdy) a zajištění staveniště dle BOZP (ochranná oplocení, zajištění výkopů a pod..)"1</t>
  </si>
  <si>
    <t>VRN4</t>
  </si>
  <si>
    <t>Inženýrská činnost</t>
  </si>
  <si>
    <t>13</t>
  </si>
  <si>
    <t>041903000</t>
  </si>
  <si>
    <t xml:space="preserve">Dozor jiné osoby - geotechnické posouzení  (2x návštěva stavby)</t>
  </si>
  <si>
    <t>-1943646458</t>
  </si>
  <si>
    <t>14</t>
  </si>
  <si>
    <t>042503000</t>
  </si>
  <si>
    <t>Plán BOZP na staveništi - předání rizik zhotovitele a subdodavatelů KooBOZP</t>
  </si>
  <si>
    <t>-641333178</t>
  </si>
  <si>
    <t>042603000</t>
  </si>
  <si>
    <t>Plán zkoušek - vypracování a předání KZP (kontrolního zkušebního plánu) dle SOD</t>
  </si>
  <si>
    <t>1161859978</t>
  </si>
  <si>
    <t>16</t>
  </si>
  <si>
    <t>043134000</t>
  </si>
  <si>
    <t xml:space="preserve">Zkoušky zatěžovací - provedení 10 ks statické zatěžovací zkoušky konstrukčních vrstev akreditovanou zkušebnou zhotovitele   </t>
  </si>
  <si>
    <t>-165608196</t>
  </si>
  <si>
    <t>VRN9</t>
  </si>
  <si>
    <t>Ostatní náklady</t>
  </si>
  <si>
    <t>17</t>
  </si>
  <si>
    <t>094002000</t>
  </si>
  <si>
    <t>Ostatní náklady související s výstavbou - zajištění ochrany inženýrských sítí pro přejezd stavební techniky ocelovými plechy či panely (plocha zpevnění cca 80m2) - montáž, demontáž s postupným přemístěním dle potřeby</t>
  </si>
  <si>
    <t>-494876529</t>
  </si>
  <si>
    <t>P</t>
  </si>
  <si>
    <t xml:space="preserve">Poznámka k položce:_x000d_
panely (plechy) zůstávají ve vlastnictví zhotovitele  - objednatel hradí pouze opotřebení a pronájem</t>
  </si>
  <si>
    <t>002 - SO 101 Rekonstrukce zpevněných ploch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</si>
  <si>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</si>
  <si>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</si>
  <si>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</si>
  <si>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</si>
  <si>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</si>
  <si>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</si>
  <si>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</si>
  <si>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</si>
  <si>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</si>
  <si>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</si>
  <si>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</si>
  <si>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</si>
  <si>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</si>
  <si>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</si>
  <si>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2039792191</t>
  </si>
  <si>
    <t xml:space="preserve">"dle přílohy C.3  - výpočet zajištěn grafickým programem ACAD"50</t>
  </si>
  <si>
    <t>113106121</t>
  </si>
  <si>
    <t>Rozebrání dlažeb z betonových nebo kamenných dlaždic komunikací pro pěší ručně</t>
  </si>
  <si>
    <t>2012999360</t>
  </si>
  <si>
    <t>"dle přílohy C.3 - výpočet zajištěn grafickým programem ACAD"6</t>
  </si>
  <si>
    <t>113106123</t>
  </si>
  <si>
    <t>Rozebrání dlažeb ze zámkových dlaždic komunikací pro pěší ručně</t>
  </si>
  <si>
    <t>1121808846</t>
  </si>
  <si>
    <t>"dle přílohy C.3 - výpočet zajištěn grafickým programem ACAD"70</t>
  </si>
  <si>
    <t>"předláždění"5+60</t>
  </si>
  <si>
    <t>113107221</t>
  </si>
  <si>
    <t>Odstranění podkladu z kameniva drceného tl do 100 mm strojně pl přes 200 m2</t>
  </si>
  <si>
    <t>1338082666</t>
  </si>
  <si>
    <t>"dle přílohy C.3, D.1.1.2.3 - výpočet zajištěn grafickým programem ACAD"</t>
  </si>
  <si>
    <t>"tl.7cm - chodník"542</t>
  </si>
  <si>
    <t>113107222</t>
  </si>
  <si>
    <t>Odstranění podkladu z kameniva drceného tl přes 100 do 200 mm strojně pl přes 200 m2</t>
  </si>
  <si>
    <t>-745940968</t>
  </si>
  <si>
    <t>"prům.tl.20cm - vozovka"1620</t>
  </si>
  <si>
    <t>"tl.19cm - vjezdy"223</t>
  </si>
  <si>
    <t>113107230</t>
  </si>
  <si>
    <t>Odstranění podkladu z betonu prostého tl do 100 mm strojně pl přes 200 m2</t>
  </si>
  <si>
    <t>-1041939553</t>
  </si>
  <si>
    <t>"tl.10cm - vjezdy"223</t>
  </si>
  <si>
    <t>"tl.10cm - chodník"542</t>
  </si>
  <si>
    <t>113107242</t>
  </si>
  <si>
    <t>Odstranění podkladu živičného tl přes 50 do 100 mm strojně pl přes 200 m2</t>
  </si>
  <si>
    <t>-1201537424</t>
  </si>
  <si>
    <t>"tl.prům.8cm - chodník+vjezdy"542+223</t>
  </si>
  <si>
    <t>"výškové napojení ve vjezdech - předpoklad"80</t>
  </si>
  <si>
    <t>113107244</t>
  </si>
  <si>
    <t>Odstranění podkladu živičného tl přes 150 do 200 mm strojně pl přes 200 m2</t>
  </si>
  <si>
    <t>-344235479</t>
  </si>
  <si>
    <t>"tl.prům.16cm - vozovka PM"1620</t>
  </si>
  <si>
    <t>113154363</t>
  </si>
  <si>
    <t>Frézování živičného krytu tl 50 mm pruh š přes 1 do 2 m pl přes 1000 do 10000 m2 s překážkami v trase</t>
  </si>
  <si>
    <t>-666467835</t>
  </si>
  <si>
    <t>"tl.prům.5cm - vozovka ZAS T3"1620</t>
  </si>
  <si>
    <t xml:space="preserve">"napojení"45 </t>
  </si>
  <si>
    <t>113154364</t>
  </si>
  <si>
    <t>Frézování živičného krytu tl 100 mm pruh š přes 1 do 2 m pl přes 1000 do 10000 m2 s překážkami v trase</t>
  </si>
  <si>
    <t>-403910401</t>
  </si>
  <si>
    <t>"tl.prům.7cm - vozovka ZAS T1"1620</t>
  </si>
  <si>
    <t>"napojení"45*0,5</t>
  </si>
  <si>
    <t>113202111</t>
  </si>
  <si>
    <t>Vytrhání obrub krajníků obrubníků stojatých</t>
  </si>
  <si>
    <t>m</t>
  </si>
  <si>
    <t>-349134622</t>
  </si>
  <si>
    <t>"dle přílohy C.3 - výpočet zajištěn grafickým programem ACAD"</t>
  </si>
  <si>
    <t>"silniční"292+271</t>
  </si>
  <si>
    <t>119001402</t>
  </si>
  <si>
    <t>Dočasné zajištění potrubí ocelového nebo litinového DN přes 200 do 500 mm</t>
  </si>
  <si>
    <t>585451987</t>
  </si>
  <si>
    <t>"plynovodní potrubí - předpoklad 50% délky"260*0,50</t>
  </si>
  <si>
    <t>119001421</t>
  </si>
  <si>
    <t>Dočasné zajištění kabelů a kabelových tratí ze 3 volně ložených kabelů</t>
  </si>
  <si>
    <t>-1624545933</t>
  </si>
  <si>
    <t>"kabelové vedení - předpoklad"260</t>
  </si>
  <si>
    <t>122252205</t>
  </si>
  <si>
    <t>Odkopávky a prokopávky nezapažené pro silnice a dálnice v hornině třídy těžitelnosti I objem do 1000 m3 strojně</t>
  </si>
  <si>
    <t>m3</t>
  </si>
  <si>
    <t>823246125</t>
  </si>
  <si>
    <t>"sanace aktivní zóny"</t>
  </si>
  <si>
    <t>"vozovka"1620*0,40</t>
  </si>
  <si>
    <t>"chodníky+vjezdy+hmatové prvky"(552+257+90)*0,30</t>
  </si>
  <si>
    <t>129001101</t>
  </si>
  <si>
    <t>Příplatek za ztížení odkopávky nebo prokopávky v blízkosti inženýrských sítí</t>
  </si>
  <si>
    <t>1687581521</t>
  </si>
  <si>
    <t>"dle potřeby Inž.sítě - předpoklad"260*0,5*0,3*0,2+2*150*0,2*0,4</t>
  </si>
  <si>
    <t>162751117</t>
  </si>
  <si>
    <t>Vodorovné přemístění přes 9 000 do 10000 m výkopku/sypaniny z horniny třídy těžitelnosti I skupiny 1 až 3</t>
  </si>
  <si>
    <t>1410752080</t>
  </si>
  <si>
    <t>"drn"50*0,1</t>
  </si>
  <si>
    <t>"odkopávky"917,7</t>
  </si>
  <si>
    <t>162751119</t>
  </si>
  <si>
    <t>Příplatek k vodorovnému přemístění výkopku/sypaniny z horniny třídy těžitelnosti I skupiny 1 až 3 ZKD 1000 m přes 10000 m</t>
  </si>
  <si>
    <t>736753755</t>
  </si>
  <si>
    <t>"odvoz do 20km"</t>
  </si>
  <si>
    <t>922,70*10</t>
  </si>
  <si>
    <t>18</t>
  </si>
  <si>
    <t>171201201</t>
  </si>
  <si>
    <t>Uložení sypaniny na skládky</t>
  </si>
  <si>
    <t>960106601</t>
  </si>
  <si>
    <t>"dle pol.č.162751117"922,70</t>
  </si>
  <si>
    <t>19</t>
  </si>
  <si>
    <t>171201211</t>
  </si>
  <si>
    <t>Poplatek za uložení stavebního odpadu - zeminy a kameniva na skládce</t>
  </si>
  <si>
    <t>t</t>
  </si>
  <si>
    <t>-362010863</t>
  </si>
  <si>
    <t>922,7*1,9</t>
  </si>
  <si>
    <t>20</t>
  </si>
  <si>
    <t>174101101</t>
  </si>
  <si>
    <t>Zásyp jam, šachet rýh nebo kolem objektů sypaninou se zhutněním</t>
  </si>
  <si>
    <t>-124922399</t>
  </si>
  <si>
    <t>"zrušené UV"9*1,0*1,0*1,7</t>
  </si>
  <si>
    <t>M</t>
  </si>
  <si>
    <t>58344171</t>
  </si>
  <si>
    <t>štěrkodrť frakce 0/32</t>
  </si>
  <si>
    <t>-260451149</t>
  </si>
  <si>
    <t>15,3*1,9</t>
  </si>
  <si>
    <t>22</t>
  </si>
  <si>
    <t>181152302</t>
  </si>
  <si>
    <t>Úprava pláně pro silnice a dálnice v zářezech se zhutněním</t>
  </si>
  <si>
    <t>1268741612</t>
  </si>
  <si>
    <t xml:space="preserve">"dle přílohy C.3  - výpočet zajištěn grafickým programem ACAD"</t>
  </si>
  <si>
    <t>"vozovka"1620</t>
  </si>
  <si>
    <t>"vjezdy"257</t>
  </si>
  <si>
    <t>"chodníky"552</t>
  </si>
  <si>
    <t>"hmatové prvky"90</t>
  </si>
  <si>
    <t>23</t>
  </si>
  <si>
    <t>181411131</t>
  </si>
  <si>
    <t>Založení parkového trávníku výsevem pl do 1000 m2 v rovině a ve svahu do 1:5</t>
  </si>
  <si>
    <t>708819456</t>
  </si>
  <si>
    <t>"dle PD C.3 - výpočet zajištěn grafickým programem ACAD"60</t>
  </si>
  <si>
    <t>24</t>
  </si>
  <si>
    <t>00572410</t>
  </si>
  <si>
    <t>osivo směs travní parková</t>
  </si>
  <si>
    <t>kg</t>
  </si>
  <si>
    <t>-1216169470</t>
  </si>
  <si>
    <t>60*0,015</t>
  </si>
  <si>
    <t>25</t>
  </si>
  <si>
    <t>182311123</t>
  </si>
  <si>
    <t>Rozprostření ornice ve svahu přes 1:5 tl vrstvy do 200 mm ručně</t>
  </si>
  <si>
    <t>302121997</t>
  </si>
  <si>
    <t>26</t>
  </si>
  <si>
    <t>10364101</t>
  </si>
  <si>
    <t xml:space="preserve">zemina pro terénní úpravy -  ornice</t>
  </si>
  <si>
    <t>-465488421</t>
  </si>
  <si>
    <t>"dle přílohy C.3"60*0,1*1,8</t>
  </si>
  <si>
    <t>27</t>
  </si>
  <si>
    <t>184802211</t>
  </si>
  <si>
    <t>Chemické odplevelení před založením kultury nad 20 m2 postřikem na široko ve svahu přes 1:5 do 1:2</t>
  </si>
  <si>
    <t>-1600839168</t>
  </si>
  <si>
    <t>28</t>
  </si>
  <si>
    <t>185804312</t>
  </si>
  <si>
    <t>Zalití rostlin vodou plocha přes 20 m2</t>
  </si>
  <si>
    <t>-2141425810</t>
  </si>
  <si>
    <t>"dle přílohy C.3"60*0,005*2</t>
  </si>
  <si>
    <t>29</t>
  </si>
  <si>
    <t>185851001.R</t>
  </si>
  <si>
    <t>Sekání trávníku</t>
  </si>
  <si>
    <t>-489886178</t>
  </si>
  <si>
    <t>"dle pol.č.181411131"60</t>
  </si>
  <si>
    <t>30</t>
  </si>
  <si>
    <t>185851121</t>
  </si>
  <si>
    <t>Dovoz vody pro zálivku rostlin za vzdálenost do 1000 m</t>
  </si>
  <si>
    <t>868990684</t>
  </si>
  <si>
    <t>"dle pol.č.185804312"0,6</t>
  </si>
  <si>
    <t>31</t>
  </si>
  <si>
    <t>185851129</t>
  </si>
  <si>
    <t>Příplatek k dovozu vody pro zálivku rostlin do 1000 m ZKD 1000 m</t>
  </si>
  <si>
    <t>-1096644932</t>
  </si>
  <si>
    <t>"do 5km"0,6*4</t>
  </si>
  <si>
    <t>2,4*4 'Přepočtené koeficientem množství</t>
  </si>
  <si>
    <t>Zakládání</t>
  </si>
  <si>
    <t>32</t>
  </si>
  <si>
    <t>211971122</t>
  </si>
  <si>
    <t>Zřízení opláštění žeber nebo trativodů geotextilií v rýze nebo zářezu přes 1:2 š přes 2,5 m</t>
  </si>
  <si>
    <t>1787779838</t>
  </si>
  <si>
    <t>"kačírel"37</t>
  </si>
  <si>
    <t>33</t>
  </si>
  <si>
    <t>69311033</t>
  </si>
  <si>
    <t>geotextilie tkaná separační, filtrační, výztužná PP pevnost v tahu 20kN/m</t>
  </si>
  <si>
    <t>-1200596131</t>
  </si>
  <si>
    <t>2556*1,08</t>
  </si>
  <si>
    <t>34</t>
  </si>
  <si>
    <t>275311127</t>
  </si>
  <si>
    <t>Základové patky a bloky z betonu prostého C 25/30</t>
  </si>
  <si>
    <t>-467329173</t>
  </si>
  <si>
    <t>"základy pro DZN"1*0,5*0,5*0,8</t>
  </si>
  <si>
    <t>Komunikace pozemní</t>
  </si>
  <si>
    <t>35</t>
  </si>
  <si>
    <t>564811111</t>
  </si>
  <si>
    <t>Podklad ze štěrkodrtě ŠD plochy přes 100 m2 tl 50 mm</t>
  </si>
  <si>
    <t>-332737535</t>
  </si>
  <si>
    <t>"výškové vyrovnání pláně v rámci sanace podloží kce vozovky - skaldba 1"1620</t>
  </si>
  <si>
    <t>36</t>
  </si>
  <si>
    <t>56485111.R</t>
  </si>
  <si>
    <t>Podklad ze štěrkodrtě ŠD tl 150 mm 0-63</t>
  </si>
  <si>
    <t>-1828304748</t>
  </si>
  <si>
    <t>"dle přílohy D.1.1.2.3. skladba 1"1620</t>
  </si>
  <si>
    <t>"skladba 3"552</t>
  </si>
  <si>
    <t>"sanace akt.zóny skaldba 2,3"(257+552+90)*2</t>
  </si>
  <si>
    <t>37</t>
  </si>
  <si>
    <t>564851111</t>
  </si>
  <si>
    <t>Podklad ze štěrkodrtě ŠD plochy přes 100 m2 tl 150 mm</t>
  </si>
  <si>
    <t>-845972341</t>
  </si>
  <si>
    <t>38</t>
  </si>
  <si>
    <t>564861111</t>
  </si>
  <si>
    <t>Podklad ze štěrkodrtě ŠD plochy přes 100 m2 tl 200 mm</t>
  </si>
  <si>
    <t>1746773669</t>
  </si>
  <si>
    <t>"sanace akt.zóny kce 1"1620*2</t>
  </si>
  <si>
    <t>39</t>
  </si>
  <si>
    <t>564871111</t>
  </si>
  <si>
    <t>Podklad ze štěrkodrtě ŠD plochy přes 100 m2 tl 250 mm</t>
  </si>
  <si>
    <t>1162047121</t>
  </si>
  <si>
    <t>"kce 2"250+90</t>
  </si>
  <si>
    <t>40</t>
  </si>
  <si>
    <t>567114111</t>
  </si>
  <si>
    <t>Podklad ze směsi stmelené cementem SC C 20/25 (PB I) tl 100 mm</t>
  </si>
  <si>
    <t>547193792</t>
  </si>
  <si>
    <t>"dle potřeby napojení na stávajícíc vjezdy"40*1,0</t>
  </si>
  <si>
    <t>41</t>
  </si>
  <si>
    <t>571908111</t>
  </si>
  <si>
    <t>Kryt vymývaným dekoračním kamenivem (kačírkem) tl 200 mm</t>
  </si>
  <si>
    <t>-439563014</t>
  </si>
  <si>
    <t>"dle Pd C.3"37</t>
  </si>
  <si>
    <t>42</t>
  </si>
  <si>
    <t>573191111</t>
  </si>
  <si>
    <t>Postřik infiltrační kationaktivní emulzí v množství 1 kg/m2</t>
  </si>
  <si>
    <t>290112876</t>
  </si>
  <si>
    <t>"dle přílohy C.1.1.2.3. skladba 1"1620</t>
  </si>
  <si>
    <t>43</t>
  </si>
  <si>
    <t>565155111</t>
  </si>
  <si>
    <t>Asfaltový beton vrstva podkladní ACP 16 + (obalované kamenivo OKS) tl 70 mm š do 3 m</t>
  </si>
  <si>
    <t>597582204</t>
  </si>
  <si>
    <t>"napojení na stáv.vozovku"45*0,5</t>
  </si>
  <si>
    <t>44</t>
  </si>
  <si>
    <t>573231106</t>
  </si>
  <si>
    <t>Postřik živičný spojovací ze silniční emulze v množství 0,30 kg/m2</t>
  </si>
  <si>
    <t>-199419850</t>
  </si>
  <si>
    <t>"dle pol.č.565155111"1642,5</t>
  </si>
  <si>
    <t>45</t>
  </si>
  <si>
    <t>577134111</t>
  </si>
  <si>
    <t>Asfaltový beton vrstva obrusná ACO 11 + (ABS) tř. I tl 40 mm š do 3 m z nemodifikovaného asfaltu</t>
  </si>
  <si>
    <t>648795347</t>
  </si>
  <si>
    <t>"napojení na stávající vozovku"45</t>
  </si>
  <si>
    <t>46</t>
  </si>
  <si>
    <t>596211113</t>
  </si>
  <si>
    <t>Kladení zámkové dlažby komunikací pro pěší ručně tl 60 mm skupiny A pl přes 300 m2</t>
  </si>
  <si>
    <t>-1961056934</t>
  </si>
  <si>
    <t>"dle přílohy C.1.1.2.3. skladba 3"552+8,8</t>
  </si>
  <si>
    <t>"předláždění stávající"5,0</t>
  </si>
  <si>
    <t>47</t>
  </si>
  <si>
    <t>59245018</t>
  </si>
  <si>
    <t>dlažba tvar obdélník betonová 200x100x60mm přírodní</t>
  </si>
  <si>
    <t>-1465756341</t>
  </si>
  <si>
    <t>"dle přílohy C.1.1.2.3. skladba 3"552*1,02</t>
  </si>
  <si>
    <t>48</t>
  </si>
  <si>
    <t>59245006</t>
  </si>
  <si>
    <t>dlažba tvar obdélník betonová pro nevidomé 200x100x60mm barevná</t>
  </si>
  <si>
    <t>1041198396</t>
  </si>
  <si>
    <t>"dle přílohy C.1.1.2.3 skladba reliéfní"4*2,2*1,05</t>
  </si>
  <si>
    <t>49</t>
  </si>
  <si>
    <t>596212212</t>
  </si>
  <si>
    <t>Kladení zámkové dlažby pozemních komunikací ručně tl 80 mm skupiny A pl přes 100 do 300 m2</t>
  </si>
  <si>
    <t>1585835980</t>
  </si>
  <si>
    <t>"dle přílohy C.1.1.2.3. skladba 2"257+90-8,8</t>
  </si>
  <si>
    <t>"předláždění vjezdů - předpoklad"60</t>
  </si>
  <si>
    <t>50</t>
  </si>
  <si>
    <t>59245020</t>
  </si>
  <si>
    <t>dlažba tvar obdélník betonová 200x100x80mm přírodní</t>
  </si>
  <si>
    <t>-1841306912</t>
  </si>
  <si>
    <t>257*1,03</t>
  </si>
  <si>
    <t>51</t>
  </si>
  <si>
    <t>59245226</t>
  </si>
  <si>
    <t>dlažba tvar obdélník betonová pro nevidomé 200x100x80mm barevná</t>
  </si>
  <si>
    <t>680969372</t>
  </si>
  <si>
    <t>(90-8,8)*1,03</t>
  </si>
  <si>
    <t>Trubní vedení</t>
  </si>
  <si>
    <t>52</t>
  </si>
  <si>
    <t>890411811</t>
  </si>
  <si>
    <t>Bourání šachet z prefabrikovaných skruží ručně obestavěného prostoru do 1,5 m3</t>
  </si>
  <si>
    <t>-1408048537</t>
  </si>
  <si>
    <t>"stávající UV vč.přípojek"9</t>
  </si>
  <si>
    <t>53</t>
  </si>
  <si>
    <t>899231111</t>
  </si>
  <si>
    <t>Výšková úprava uličního vstupu nebo vpusti do 200 mm zvýšením mříže</t>
  </si>
  <si>
    <t>kus</t>
  </si>
  <si>
    <t>-1950676603</t>
  </si>
  <si>
    <t>"výšková úprava mříží nových UV"10</t>
  </si>
  <si>
    <t>54</t>
  </si>
  <si>
    <t>899331111.R</t>
  </si>
  <si>
    <t>Výšková úprava uličního vstupu nebo vpusti do 200 mm zvýšením poklopu - výšková úprava do nové nivelety</t>
  </si>
  <si>
    <t>1483670736</t>
  </si>
  <si>
    <t>"šachty"7</t>
  </si>
  <si>
    <t>55</t>
  </si>
  <si>
    <t>899431111</t>
  </si>
  <si>
    <t>Výšková úprava uličního vstupu nebo vpusti do 200 mm zvýšením krycího hrnce, šoupěte nebo hydrantu</t>
  </si>
  <si>
    <t>444798474</t>
  </si>
  <si>
    <t>"dle potřeby"20</t>
  </si>
  <si>
    <t>Ostatní konstrukce a práce, bourání</t>
  </si>
  <si>
    <t>56</t>
  </si>
  <si>
    <t>914111111</t>
  </si>
  <si>
    <t>Montáž svislé dopravní značky do velikosti 1 m2 objímkami na sloupek nebo konzolu</t>
  </si>
  <si>
    <t>1870232998</t>
  </si>
  <si>
    <t>"dle PD"1</t>
  </si>
  <si>
    <t>57</t>
  </si>
  <si>
    <t>40444010</t>
  </si>
  <si>
    <t>značka dopravní svislá výstražná FeZn A1-A30 P1,P4 900mm, retroreflexní tř.2</t>
  </si>
  <si>
    <t>81746036</t>
  </si>
  <si>
    <t>"P4"1</t>
  </si>
  <si>
    <t>58</t>
  </si>
  <si>
    <t>914111112</t>
  </si>
  <si>
    <t>Montáž svislé dopravní značky do velikosti 1 m2 páskováním na sloup</t>
  </si>
  <si>
    <t>-2129654081</t>
  </si>
  <si>
    <t>59</t>
  </si>
  <si>
    <t>914511112</t>
  </si>
  <si>
    <t>Montáž sloupku dopravních značek délky do 3,5 m s betonovým základem a patkou</t>
  </si>
  <si>
    <t>856755037</t>
  </si>
  <si>
    <t>"dle PD C.1.1.2.3"1</t>
  </si>
  <si>
    <t>60</t>
  </si>
  <si>
    <t>40445225</t>
  </si>
  <si>
    <t>sloupek pro dopravní značku Zn D 60mm v 3,5m</t>
  </si>
  <si>
    <t>-1384356138</t>
  </si>
  <si>
    <t>61</t>
  </si>
  <si>
    <t>40445240</t>
  </si>
  <si>
    <t>patka pro sloupek Al D 60mm</t>
  </si>
  <si>
    <t>29508393</t>
  </si>
  <si>
    <t>62</t>
  </si>
  <si>
    <t>40445253</t>
  </si>
  <si>
    <t>víčko plastové na sloupek D 60mm</t>
  </si>
  <si>
    <t>1835873562</t>
  </si>
  <si>
    <t>63</t>
  </si>
  <si>
    <t>40445256</t>
  </si>
  <si>
    <t>svorka upínací na sloupek dopravní značky D 60mm</t>
  </si>
  <si>
    <t>-1038982209</t>
  </si>
  <si>
    <t>2*2</t>
  </si>
  <si>
    <t>64</t>
  </si>
  <si>
    <t>915321115</t>
  </si>
  <si>
    <t>Předformátované vodorovné dopravní značení vodící pás pro slabozraké</t>
  </si>
  <si>
    <t>-1557381816</t>
  </si>
  <si>
    <t>"vodící pás v místech pro přecházení"6,5+6,0</t>
  </si>
  <si>
    <t>65</t>
  </si>
  <si>
    <t>915611111</t>
  </si>
  <si>
    <t>Předznačení vodorovného liniového značení</t>
  </si>
  <si>
    <t>-1591861696</t>
  </si>
  <si>
    <t>66</t>
  </si>
  <si>
    <t>916131112</t>
  </si>
  <si>
    <t>Osazení silničního obrubníku betonového ležatého bez boční opěry do lože z betonu prostého</t>
  </si>
  <si>
    <t>990398040</t>
  </si>
  <si>
    <t>"dle přílohy C.3 přechodový"37+37</t>
  </si>
  <si>
    <t>"dle přílohy C.3 nájezdový"177,8</t>
  </si>
  <si>
    <t>67</t>
  </si>
  <si>
    <t>59217030</t>
  </si>
  <si>
    <t>obrubník betonový silniční přechodový 1000x150x150-250mm</t>
  </si>
  <si>
    <t>-934954546</t>
  </si>
  <si>
    <t>"dle přílohy C.3 přechodový"(37+37)*1,05</t>
  </si>
  <si>
    <t>68</t>
  </si>
  <si>
    <t>59217029</t>
  </si>
  <si>
    <t>obrubník betonový silniční nájezdový 1000x150x150mm</t>
  </si>
  <si>
    <t>-2072618532</t>
  </si>
  <si>
    <t>"dle přílohy C.3 nájezdový"177,8*1,05</t>
  </si>
  <si>
    <t>69</t>
  </si>
  <si>
    <t>916131213</t>
  </si>
  <si>
    <t>Osazení silničního obrubníku betonového stojatého s boční opěrou do lože z betonu prostého</t>
  </si>
  <si>
    <t>-1893418060</t>
  </si>
  <si>
    <t>"dle přílohy C.3"291,7</t>
  </si>
  <si>
    <t>70</t>
  </si>
  <si>
    <t>59217023</t>
  </si>
  <si>
    <t>obrubník betonový chodníkový 1000x150x250mm</t>
  </si>
  <si>
    <t>1649331178</t>
  </si>
  <si>
    <t>291,7*1,03</t>
  </si>
  <si>
    <t>71</t>
  </si>
  <si>
    <t>916231213</t>
  </si>
  <si>
    <t>Osazení chodníkového obrubníku betonového stojatého s boční opěrou do lože z betonu prostého</t>
  </si>
  <si>
    <t>548752826</t>
  </si>
  <si>
    <t>"dle přílohy C.3"411</t>
  </si>
  <si>
    <t>72</t>
  </si>
  <si>
    <t>59217016</t>
  </si>
  <si>
    <t>obrubník betonový chodníkový 1000x80x250mm</t>
  </si>
  <si>
    <t>457200191</t>
  </si>
  <si>
    <t>"dle PD"411*1,02</t>
  </si>
  <si>
    <t>73</t>
  </si>
  <si>
    <t>916991121.R</t>
  </si>
  <si>
    <t>Lože pod obrubníky, krajníky nebo obruby z dlažebních kostek z betonu prostého C20/25 n XF3</t>
  </si>
  <si>
    <t>521764126</t>
  </si>
  <si>
    <t>251,8*0,05*0,4+291,7*0,05*0,3+411*0,3*0,05</t>
  </si>
  <si>
    <t>74</t>
  </si>
  <si>
    <t>919735111</t>
  </si>
  <si>
    <t>Řezání stávajícího živičného krytu hl do 50 mm</t>
  </si>
  <si>
    <t>-349305587</t>
  </si>
  <si>
    <t>"na zú a kú"20,4+27</t>
  </si>
  <si>
    <t>75</t>
  </si>
  <si>
    <t>919735112</t>
  </si>
  <si>
    <t>Řezání stávajícího živičného krytu hl přes 50 do 100 mm</t>
  </si>
  <si>
    <t>1061130051</t>
  </si>
  <si>
    <t>"na zú a kú + dle potřeby"47,4+100</t>
  </si>
  <si>
    <t>76</t>
  </si>
  <si>
    <t>919112213</t>
  </si>
  <si>
    <t>Řezání spár pro vytvoření komůrky š 10 mm hl 25 mm pro těsnící zálivku v živičném krytu</t>
  </si>
  <si>
    <t>1543100916</t>
  </si>
  <si>
    <t>77</t>
  </si>
  <si>
    <t>919122112</t>
  </si>
  <si>
    <t>Těsnění spár zálivkou za tepla pro komůrky š 10 mm hl 25 mm s těsnicím profilem</t>
  </si>
  <si>
    <t>277204270</t>
  </si>
  <si>
    <t>78</t>
  </si>
  <si>
    <t>938909331</t>
  </si>
  <si>
    <t>Čištění vozovek metením ručně podkladu nebo krytu betonového nebo živičného</t>
  </si>
  <si>
    <t>1486406438</t>
  </si>
  <si>
    <t xml:space="preserve">"napojení + dle potřeby"45+100 </t>
  </si>
  <si>
    <t>79</t>
  </si>
  <si>
    <t>966006132</t>
  </si>
  <si>
    <t>Odstranění značek dopravních nebo orientačních se sloupky s betonovými patkami</t>
  </si>
  <si>
    <t>-100653788</t>
  </si>
  <si>
    <t>"dle PD C.3"</t>
  </si>
  <si>
    <t>"dzn zákl.velikost"2</t>
  </si>
  <si>
    <t>80</t>
  </si>
  <si>
    <t>979054441.R</t>
  </si>
  <si>
    <t>Očištění vybouraných z desek nebo dlaždic s původním spárováním z kameniva těženého vč.urovnání na dřevěné palety vč.dodání palet</t>
  </si>
  <si>
    <t>766971491</t>
  </si>
  <si>
    <t>"dlažba"6</t>
  </si>
  <si>
    <t>81</t>
  </si>
  <si>
    <t>979054451.R</t>
  </si>
  <si>
    <t>Očištění vybouraných zámkových dlaždic s původním spárováním z kameniva těženého č.urovnání na dřevěné palety vč.dodání palet</t>
  </si>
  <si>
    <t>-956855660</t>
  </si>
  <si>
    <t>"zámk.dl."135</t>
  </si>
  <si>
    <t>997</t>
  </si>
  <si>
    <t>Přesun sutě</t>
  </si>
  <si>
    <t>82</t>
  </si>
  <si>
    <t>997013847.R</t>
  </si>
  <si>
    <t>Poplatek za uložení na skládce (skládkovné) odpadu asfaltového ZAS T3</t>
  </si>
  <si>
    <t>-812205003</t>
  </si>
  <si>
    <t>"ZAST 3"191,475</t>
  </si>
  <si>
    <t>83</t>
  </si>
  <si>
    <t>997221551</t>
  </si>
  <si>
    <t>Vodorovná doprava suti ze sypkých materiálů do 1 km</t>
  </si>
  <si>
    <t>-1880860185</t>
  </si>
  <si>
    <t>"kamenivo"92,14+534,47</t>
  </si>
  <si>
    <t>"vyfréz.mat."191,475+377,775</t>
  </si>
  <si>
    <t>84</t>
  </si>
  <si>
    <t>997221559</t>
  </si>
  <si>
    <t>Příplatek ZKD 1 km u vodorovné dopravy suti ze sypkých materiálů</t>
  </si>
  <si>
    <t>1720410143</t>
  </si>
  <si>
    <t>"do 20 km"1195,86*19</t>
  </si>
  <si>
    <t>85</t>
  </si>
  <si>
    <t>997221571</t>
  </si>
  <si>
    <t>Vodorovná doprava vybouraných hmot do 1 km</t>
  </si>
  <si>
    <t>2125537456</t>
  </si>
  <si>
    <t>"asfalt+PM"185,9+729</t>
  </si>
  <si>
    <t>"beton kce"183,6</t>
  </si>
  <si>
    <t>"obrubníky"115,415</t>
  </si>
  <si>
    <t>"dlažba"1,53+35,1</t>
  </si>
  <si>
    <t>"dzn"0,164</t>
  </si>
  <si>
    <t>"beton UV"17,28</t>
  </si>
  <si>
    <t>86</t>
  </si>
  <si>
    <t>997221579</t>
  </si>
  <si>
    <t>Příplatek ZKD 1 km u vodorovné dopravy vybouraných hmot</t>
  </si>
  <si>
    <t>-1526821968</t>
  </si>
  <si>
    <t>"na skl.do 20km"1267,989*19</t>
  </si>
  <si>
    <t>87</t>
  </si>
  <si>
    <t>997013801</t>
  </si>
  <si>
    <t>Poplatek za uložení na skládce (skládkovné) stavebního odpadu betonového kód odpadu 170 101</t>
  </si>
  <si>
    <t>925563443</t>
  </si>
  <si>
    <t>"beton"183,6</t>
  </si>
  <si>
    <t>"dlažba"35,1+1,53</t>
  </si>
  <si>
    <t>"UV"17,28</t>
  </si>
  <si>
    <t>88</t>
  </si>
  <si>
    <t>997221612</t>
  </si>
  <si>
    <t>Nakládání vybouraných hmot na dopravní prostředky pro vodorovnou dopravu</t>
  </si>
  <si>
    <t>-1689123706</t>
  </si>
  <si>
    <t>89</t>
  </si>
  <si>
    <t>997221845</t>
  </si>
  <si>
    <t>Poplatek za uložení na skládce (skládkovné) odpadu asfaltového bez dehtu kód odpadu 170 302</t>
  </si>
  <si>
    <t>-1412748980</t>
  </si>
  <si>
    <t>"asfalt"185,9+729</t>
  </si>
  <si>
    <t>"vyfréz.mat."377,775</t>
  </si>
  <si>
    <t>90</t>
  </si>
  <si>
    <t>997223855</t>
  </si>
  <si>
    <t>Poplatek za uložení na skládce (skládkovné) zeminy a kameniva kód odpadu 170 504</t>
  </si>
  <si>
    <t>-2146166527</t>
  </si>
  <si>
    <t>"kamenivo"(92,14+534,47)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</si>
  <si>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</si>
  <si>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</si>
  <si>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</si>
  <si>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</si>
  <si>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</si>
  <si>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-1567635481</t>
  </si>
  <si>
    <t>003 - SO 401 Veřejné osvětlení</t>
  </si>
  <si>
    <t xml:space="preserve">VDI Projekt s.r.o., K Botiči 1453/6, Praha </t>
  </si>
  <si>
    <t>Ing. Srba T.</t>
  </si>
  <si>
    <t>M21 - Elektromontáže</t>
  </si>
  <si>
    <t>M46 - Zemní práce při montážích</t>
  </si>
  <si>
    <t>000 - Vedlejší a ostatní náklady</t>
  </si>
  <si>
    <t>VN - Vedlejší náklady</t>
  </si>
  <si>
    <t>M21</t>
  </si>
  <si>
    <t>Elektromontáže</t>
  </si>
  <si>
    <t>210202111R00</t>
  </si>
  <si>
    <t>Svítidlo veřejného osvětlení na stožár/výložník, mont.</t>
  </si>
  <si>
    <t>0000000.01</t>
  </si>
  <si>
    <t>A svítidlo 20 LED, DM10, 29,5W, CRI=70, 4600lm, vč. stmívacího modulu, IP66, 230V, dod.</t>
  </si>
  <si>
    <t xml:space="preserve">Poznámka k položce:_x000d_
Svítidlo je dle výpočtu s tepl. chromatičnosti 4000K. Před realizací (objednáním svítidel) bude teplota ověřena u investora a příp. upravena dle požadavků. Před realizací (obj. svítidel) budou  konzultovány s investorem příp. požadavky na stmívání svítidel.</t>
  </si>
  <si>
    <t>0000000.02</t>
  </si>
  <si>
    <t>A svítidlo 20 LED, DM10 BL1, 31,5W, CRI=70, 5000lm, vč. stmívacího modulu, IP66, 230V, dod.</t>
  </si>
  <si>
    <t>210204011RS2</t>
  </si>
  <si>
    <t>Stožár osvětlovací ocelový délky do 12 m, včetně nákladů na autojeřáb, mont.</t>
  </si>
  <si>
    <t>0000000.05</t>
  </si>
  <si>
    <t>Stožár třístupňový, nadz. v. 6m, vetknutí 0,8m, 133/89/60, žárově zinkovaný, dod.</t>
  </si>
  <si>
    <t>210204202R00</t>
  </si>
  <si>
    <t>Elektrovýzbroj stožáru, mont.</t>
  </si>
  <si>
    <t>000000.15</t>
  </si>
  <si>
    <t>Stož. svorkovnice na DIN, průchozí, 2x poj. vývod, např. SR482-VL, Z/Cu, vč. poj. 2x6A, dod.</t>
  </si>
  <si>
    <t>000000.16</t>
  </si>
  <si>
    <t>Stož. svorkovnice na DIN, odbočná, 2x poj. vývod, např. SR482-VL, Z/Cu, vč. poj. 2x6A, dod.</t>
  </si>
  <si>
    <t>210810005RT1</t>
  </si>
  <si>
    <t xml:space="preserve">Kabel CYKY-J  3 x 1,5 mm2 , včetně dodávky kabelu</t>
  </si>
  <si>
    <t>210810014RT1</t>
  </si>
  <si>
    <t>Kabel CYKY-J 4 x 16 mm2 volně uložený, včetně dodávky kabelu</t>
  </si>
  <si>
    <t>210220021RT1</t>
  </si>
  <si>
    <t>Vedení uzemňovací v zemi FeZn do 120 mm2, včetně drátu FeZn D=10mm</t>
  </si>
  <si>
    <t>210220301RT2</t>
  </si>
  <si>
    <t>Svorka hromosvodová do 2 šroubů /SS, SZ, SO/, včetně dodávky svorky SS</t>
  </si>
  <si>
    <t>210220302RT6</t>
  </si>
  <si>
    <t>Svorka hromosvodová nad 2 šrouby /ST, SJ, SR, atd/, včetně dodávky svorky SP1</t>
  </si>
  <si>
    <t>212100109R00</t>
  </si>
  <si>
    <t>Ochrana svorek v zemi proti korozi</t>
  </si>
  <si>
    <t>210205310R00</t>
  </si>
  <si>
    <t>Osazení manžety na stožár, mont.</t>
  </si>
  <si>
    <t>0000000.18</t>
  </si>
  <si>
    <t>Ochranná manžeta stožáru, dod.</t>
  </si>
  <si>
    <t>56288051.A</t>
  </si>
  <si>
    <t>Štítek označovací na stožár, vč. osazení</t>
  </si>
  <si>
    <t>212100108R00</t>
  </si>
  <si>
    <t>Opatření vodiče smršťovací bužírkou, mont.</t>
  </si>
  <si>
    <t>56288999.1007</t>
  </si>
  <si>
    <t>Trubice smršťovací d 25 x 1000 m, zž, dod.</t>
  </si>
  <si>
    <t>56288050.A</t>
  </si>
  <si>
    <t>Štítek na označení kabel. vývodu z PVC, vč. osazení</t>
  </si>
  <si>
    <t>210100003R00</t>
  </si>
  <si>
    <t>Ukončení vodičů + zapojení do 16 mm2</t>
  </si>
  <si>
    <t>000-0000.19</t>
  </si>
  <si>
    <t xml:space="preserve">Stožárové pouzdro plast  250/950, včetně dodávky pouzdra</t>
  </si>
  <si>
    <t>000-0000.21</t>
  </si>
  <si>
    <t>Tuhá elinst. trubka - vysoká odolnost, vel. 50, vč. dodávky trubky</t>
  </si>
  <si>
    <t>000-0000.23</t>
  </si>
  <si>
    <t>Demont. stávajících stožárů VO, vč. odvozu, výška stož. do 6m</t>
  </si>
  <si>
    <t>ks</t>
  </si>
  <si>
    <t>Poznámka k položce:_x000d_
Demontované stožáry budou uloženy dle požadavků investora.</t>
  </si>
  <si>
    <t>000-0000.24</t>
  </si>
  <si>
    <t>Demontáž stávajících svítidel VO ze stožárů</t>
  </si>
  <si>
    <t>000-0000.25</t>
  </si>
  <si>
    <t>Demontáž stávajících zemních kabelů VO</t>
  </si>
  <si>
    <t>Poznámka k položce:_x000d_
Položka zahrnuje demontáž a likvidaci stáv. kabelů VO, které budou odkryty novými trasami.</t>
  </si>
  <si>
    <t>M46</t>
  </si>
  <si>
    <t>Zemní práce při montážích</t>
  </si>
  <si>
    <t>460200133RT2</t>
  </si>
  <si>
    <t xml:space="preserve">Výkop kabelové rýhy 35/50 cm  hor.3, ruční výkop rýhy</t>
  </si>
  <si>
    <t>460200133R00</t>
  </si>
  <si>
    <t xml:space="preserve">Výkop kabelové rýhy 35/50 cm  hor.3</t>
  </si>
  <si>
    <t>460570133R00</t>
  </si>
  <si>
    <t>Zához rýhy 35/50 cm, hornina třídy 3, se zhutněním</t>
  </si>
  <si>
    <t>460200143RT2</t>
  </si>
  <si>
    <t xml:space="preserve">Výkop kabelové rýhy 35/60 cm  hor.3, ruční výkop rýhy</t>
  </si>
  <si>
    <t>460200143R00</t>
  </si>
  <si>
    <t xml:space="preserve">Výkop kabelové rýhy 35/60 cm  hor.3</t>
  </si>
  <si>
    <t>460570143R00</t>
  </si>
  <si>
    <t>Zához rýhy 35/60 cm, hornina třídy 3, se zhutněním</t>
  </si>
  <si>
    <t>460420022RT3</t>
  </si>
  <si>
    <t>Zřízení kabelového lože v rýze š. do 65 cm z písku, lože tloušťky 20 cm</t>
  </si>
  <si>
    <t>452311151R00</t>
  </si>
  <si>
    <t>Desky podkladní pod potrubí z betonu, betonové konstrukce</t>
  </si>
  <si>
    <t>58152180</t>
  </si>
  <si>
    <t>Písek kopaný ZPM</t>
  </si>
  <si>
    <t>T</t>
  </si>
  <si>
    <t>460490012R00</t>
  </si>
  <si>
    <t>Fólie výstražná z PVC, šířka 33 cm</t>
  </si>
  <si>
    <t>460050712RT1</t>
  </si>
  <si>
    <t>Jáma do 2m3 pro stožár veř.osvětlení,hor.3</t>
  </si>
  <si>
    <t>460120002RT1</t>
  </si>
  <si>
    <t>Zához jámy, hornina třídy 3 - 4, upěchování a úprava povrchu</t>
  </si>
  <si>
    <t>460100003RT1</t>
  </si>
  <si>
    <t>Pouzdrový základ pro stožár VO výšky 6m, kompletní zhot.pouzdrového základu</t>
  </si>
  <si>
    <t>460600001RT8</t>
  </si>
  <si>
    <t>Naložení a odvoz zeminy, odvoz na vzdálenost 10000 m</t>
  </si>
  <si>
    <t>460080101RT1</t>
  </si>
  <si>
    <t>Rozbourání betonového základu, vybourání betonu</t>
  </si>
  <si>
    <t>3457114705R</t>
  </si>
  <si>
    <t>Trubka kabelová chránička KOPOFLEX vel. 110</t>
  </si>
  <si>
    <t>3457114703R</t>
  </si>
  <si>
    <t>Trubka kabelová chránička KOPOFLEX vel. 63</t>
  </si>
  <si>
    <t>230191016R00</t>
  </si>
  <si>
    <t>Uložení chráničky ve výkopu PE 110x4,2mm</t>
  </si>
  <si>
    <t>230191007R00</t>
  </si>
  <si>
    <t>Uložení chráničky ve výkopu PE 63x3,0mm</t>
  </si>
  <si>
    <t>460010024RT4</t>
  </si>
  <si>
    <t>Vytýčení kabelové trasy v zastavěném prostoru, délka trasy nad 1000 m</t>
  </si>
  <si>
    <t>km</t>
  </si>
  <si>
    <t>92</t>
  </si>
  <si>
    <t>000</t>
  </si>
  <si>
    <t>100R00</t>
  </si>
  <si>
    <t>Dokumentace skutečného provedení stavby, 4x tištěná a 1x na CD</t>
  </si>
  <si>
    <t>soubor</t>
  </si>
  <si>
    <t>94</t>
  </si>
  <si>
    <t>101R00</t>
  </si>
  <si>
    <t>Nákladní auto 5t</t>
  </si>
  <si>
    <t>hod</t>
  </si>
  <si>
    <t>96</t>
  </si>
  <si>
    <t>102R00</t>
  </si>
  <si>
    <t>Pomocné práce</t>
  </si>
  <si>
    <t>98</t>
  </si>
  <si>
    <t>103R00</t>
  </si>
  <si>
    <t>Vytýčení inženýrských sítí</t>
  </si>
  <si>
    <t>100</t>
  </si>
  <si>
    <t>104R00</t>
  </si>
  <si>
    <t>Rozměření světelných bodů</t>
  </si>
  <si>
    <t>102</t>
  </si>
  <si>
    <t>105R00</t>
  </si>
  <si>
    <t>Vypnutí a opětovné zapnutí vedení</t>
  </si>
  <si>
    <t>104</t>
  </si>
  <si>
    <t>106R00</t>
  </si>
  <si>
    <t>Úprava stávajícího rozvodu veřejného osvětlení, a veřejného rozhlasu</t>
  </si>
  <si>
    <t>106</t>
  </si>
  <si>
    <t>107R00</t>
  </si>
  <si>
    <t>Dozory provozovatele veřejného osvětlení</t>
  </si>
  <si>
    <t>108</t>
  </si>
  <si>
    <t>108R00</t>
  </si>
  <si>
    <t>Úklid stavby</t>
  </si>
  <si>
    <t>110</t>
  </si>
  <si>
    <t>109R00</t>
  </si>
  <si>
    <t>Dopravně bezpečnostní opatření</t>
  </si>
  <si>
    <t>112</t>
  </si>
  <si>
    <t>110R00</t>
  </si>
  <si>
    <t>Součinnost s provozovatelem veřejného osvětlení</t>
  </si>
  <si>
    <t>114</t>
  </si>
  <si>
    <t>111R00</t>
  </si>
  <si>
    <t>Ekologická likvidace odpadu</t>
  </si>
  <si>
    <t>116</t>
  </si>
  <si>
    <t>112R00</t>
  </si>
  <si>
    <t>Zjištění stávajícího stavu</t>
  </si>
  <si>
    <t>118</t>
  </si>
  <si>
    <t>113R00</t>
  </si>
  <si>
    <t>Koordinace s provozovateli ostatních sítí</t>
  </si>
  <si>
    <t>120</t>
  </si>
  <si>
    <t>114R00</t>
  </si>
  <si>
    <t>Montážní pološina MP10do 10m výšky, vč přesunu</t>
  </si>
  <si>
    <t>122</t>
  </si>
  <si>
    <t>115R00</t>
  </si>
  <si>
    <t>Geodetické zaměření skutečné trasy a polohy stož.</t>
  </si>
  <si>
    <t>124</t>
  </si>
  <si>
    <t>VN</t>
  </si>
  <si>
    <t>Vedlejší náklady</t>
  </si>
  <si>
    <t>Autorský dozor</t>
  </si>
  <si>
    <t>126</t>
  </si>
  <si>
    <t>VRN2</t>
  </si>
  <si>
    <t>Komplexní zkoušky</t>
  </si>
  <si>
    <t>128</t>
  </si>
  <si>
    <t>Podíl přidružených výkonů pro elektromontáže</t>
  </si>
  <si>
    <t>130</t>
  </si>
  <si>
    <t>Podíl přidružených výkonů pro zemní práce</t>
  </si>
  <si>
    <t>132</t>
  </si>
  <si>
    <t>VRN5</t>
  </si>
  <si>
    <t>Přirážka za podružný materiál</t>
  </si>
  <si>
    <t>134</t>
  </si>
  <si>
    <t>VRN6</t>
  </si>
  <si>
    <t>Přirážka za prořez kabelů</t>
  </si>
  <si>
    <t>136</t>
  </si>
  <si>
    <t>VRN7</t>
  </si>
  <si>
    <t>Revize</t>
  </si>
  <si>
    <t>138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</si>
</sst>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20-59_1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ulice Česká, část ul.Družstevní - ul.Topolská, Chrudim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Chrudim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Chrudim,Resselovo nám.77, Chrudim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VDI Projekt s.r.o., K Botiči 1453/6, 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Vedlejší a ostatní ...'!P121</f>
        <v>0</v>
      </c>
      <c r="AV95" s="128">
        <f>'001 - Vedlejší a ostatní ...'!J33</f>
        <v>0</v>
      </c>
      <c r="AW95" s="128">
        <f>'001 - Vedlejší a ostatní ...'!J34</f>
        <v>0</v>
      </c>
      <c r="AX95" s="128">
        <f>'001 - Vedlejší a ostatní ...'!J35</f>
        <v>0</v>
      </c>
      <c r="AY95" s="128">
        <f>'001 - Vedlejší a ostatní ...'!J36</f>
        <v>0</v>
      </c>
      <c r="AZ95" s="128">
        <f>'001 - Vedlejší a ostatní ...'!F33</f>
        <v>0</v>
      </c>
      <c r="BA95" s="128">
        <f>'001 - Vedlejší a ostatní ...'!F34</f>
        <v>0</v>
      </c>
      <c r="BB95" s="128">
        <f>'001 - Vedlejší a ostatní ...'!F35</f>
        <v>0</v>
      </c>
      <c r="BC95" s="128">
        <f>'001 - Vedlejší a ostatní ...'!F36</f>
        <v>0</v>
      </c>
      <c r="BD95" s="130">
        <f>'001 - Vedlejší a ostatní 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SO 101 Rekonstrukce...'!J30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27">
        <v>0</v>
      </c>
      <c r="AT96" s="128">
        <f>ROUND(SUM(AV96:AW96),2)</f>
        <v>0</v>
      </c>
      <c r="AU96" s="129">
        <f>'002 - SO 101 Rekonstrukce...'!P124</f>
        <v>0</v>
      </c>
      <c r="AV96" s="128">
        <f>'002 - SO 101 Rekonstrukce...'!J33</f>
        <v>0</v>
      </c>
      <c r="AW96" s="128">
        <f>'002 - SO 101 Rekonstrukce...'!J34</f>
        <v>0</v>
      </c>
      <c r="AX96" s="128">
        <f>'002 - SO 101 Rekonstrukce...'!J35</f>
        <v>0</v>
      </c>
      <c r="AY96" s="128">
        <f>'002 - SO 101 Rekonstrukce...'!J36</f>
        <v>0</v>
      </c>
      <c r="AZ96" s="128">
        <f>'002 - SO 101 Rekonstrukce...'!F33</f>
        <v>0</v>
      </c>
      <c r="BA96" s="128">
        <f>'002 - SO 101 Rekonstrukce...'!F34</f>
        <v>0</v>
      </c>
      <c r="BB96" s="128">
        <f>'002 - SO 101 Rekonstrukce...'!F35</f>
        <v>0</v>
      </c>
      <c r="BC96" s="128">
        <f>'002 - SO 101 Rekonstrukce...'!F36</f>
        <v>0</v>
      </c>
      <c r="BD96" s="130">
        <f>'002 - SO 101 Rekonstrukce...'!F37</f>
        <v>0</v>
      </c>
      <c r="BE96" s="7"/>
      <c r="BT96" s="131" t="s">
        <v>84</v>
      </c>
      <c r="BV96" s="131" t="s">
        <v>78</v>
      </c>
      <c r="BW96" s="131" t="s">
        <v>90</v>
      </c>
      <c r="BX96" s="131" t="s">
        <v>5</v>
      </c>
      <c r="CL96" s="131" t="s">
        <v>91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SO 401 Veřejné osvě...'!J30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94</v>
      </c>
      <c r="AR97" s="126"/>
      <c r="AS97" s="132">
        <v>0</v>
      </c>
      <c r="AT97" s="133">
        <f>ROUND(SUM(AV97:AW97),2)</f>
        <v>0</v>
      </c>
      <c r="AU97" s="134">
        <f>'003 - SO 401 Veřejné osvě...'!P120</f>
        <v>0</v>
      </c>
      <c r="AV97" s="133">
        <f>'003 - SO 401 Veřejné osvě...'!J33</f>
        <v>0</v>
      </c>
      <c r="AW97" s="133">
        <f>'003 - SO 401 Veřejné osvě...'!J34</f>
        <v>0</v>
      </c>
      <c r="AX97" s="133">
        <f>'003 - SO 401 Veřejné osvě...'!J35</f>
        <v>0</v>
      </c>
      <c r="AY97" s="133">
        <f>'003 - SO 401 Veřejné osvě...'!J36</f>
        <v>0</v>
      </c>
      <c r="AZ97" s="133">
        <f>'003 - SO 401 Veřejné osvě...'!F33</f>
        <v>0</v>
      </c>
      <c r="BA97" s="133">
        <f>'003 - SO 401 Veřejné osvě...'!F34</f>
        <v>0</v>
      </c>
      <c r="BB97" s="133">
        <f>'003 - SO 401 Veřejné osvě...'!F35</f>
        <v>0</v>
      </c>
      <c r="BC97" s="133">
        <f>'003 - SO 401 Veřejné osvě...'!F36</f>
        <v>0</v>
      </c>
      <c r="BD97" s="135">
        <f>'003 - SO 401 Veřejné osvě...'!F37</f>
        <v>0</v>
      </c>
      <c r="BE97" s="7"/>
      <c r="BT97" s="131" t="s">
        <v>84</v>
      </c>
      <c r="BV97" s="131" t="s">
        <v>78</v>
      </c>
      <c r="BW97" s="131" t="s">
        <v>95</v>
      </c>
      <c r="BX97" s="131" t="s">
        <v>5</v>
      </c>
      <c r="CL97" s="131" t="s">
        <v>96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N6HRw9MNNujF08LYUGvUZ2HNVHfvDALYjjRYSMe0RT2CmuBiAhvZzx2e3xveOp0OzJ8EPptTAcQuIoIc9UYF5w==" hashValue="Q7++ozDMVB+ohIvTmmyl5IfZITqLT0Rg/hd8Y1k2Cdqv2m2EhIgOld4HJr3NDixB+jtFpfHv9/VvtphLSIqVw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1 - Vedlejší a ostatní ...'!C2" display="/"/>
    <hyperlink ref="A96" location="'002 - SO 101 Rekonstrukce...'!C2" display="/"/>
    <hyperlink ref="A97" location="'003 - SO 401 Veřejné osvě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ulice Česká, část ul.Družstevní - ul.Topolská, Chrudim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100</v>
      </c>
      <c r="G12" s="38"/>
      <c r="H12" s="38"/>
      <c r="I12" s="140" t="s">
        <v>22</v>
      </c>
      <c r="J12" s="144" t="str">
        <f>'Rekapitulace stavby'!AN8</f>
        <v>12. 1. 2022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ROUND((SUM(BE121:BE147)),  2)</f>
        <v>0</v>
      </c>
      <c r="G33" s="38"/>
      <c r="H33" s="38"/>
      <c r="I33" s="155">
        <v>0.20999999999999999</v>
      </c>
      <c r="J33" s="154">
        <f>ROUND(((SUM(BE121:BE147))*I33),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ROUND((SUM(BF121:BF147)),  2)</f>
        <v>0</v>
      </c>
      <c r="G34" s="38"/>
      <c r="H34" s="38"/>
      <c r="I34" s="155">
        <v>0.14999999999999999</v>
      </c>
      <c r="J34" s="154">
        <f>ROUND(((SUM(BF121:BF147))*I34),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ROUND((SUM(BG121:BG147)),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ROUND((SUM(BH121:BH147)),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ROUND((SUM(BI121:BI147)),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ulice Česká, část ul.Družstevní - ul.Topolská, Chrudim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ul.Česká, Chrudim</v>
      </c>
      <c r="G89" s="40"/>
      <c r="H89" s="40"/>
      <c r="I89" s="32" t="s">
        <v>22</v>
      </c>
      <c r="J89" s="79" t="str">
        <f>IF(J12="","",J12)</f>
        <v>12. 1. 2022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32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J145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Rekonstrukce ulice Česká, část ul.Družstevní - ul.Topolská, Chrudim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001 -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ul.Česká, Chrudim</v>
      </c>
      <c r="G115" s="40"/>
      <c r="H115" s="40"/>
      <c r="I115" s="32" t="s">
        <v>22</v>
      </c>
      <c r="J115" s="79" t="str">
        <f>IF(J12="","",J12)</f>
        <v>12. 1. 2022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Město Chrudim,Resselovo nám.77, Chrudim</v>
      </c>
      <c r="G117" s="40"/>
      <c r="H117" s="40"/>
      <c r="I117" s="32" t="s">
        <v>30</v>
      </c>
      <c r="J117" s="36" t="str">
        <f>E21</f>
        <v>VDI Projekt s.r.o., K Botiči 1453/6, 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112</v>
      </c>
      <c r="D120" s="194" t="s">
        <v>61</v>
      </c>
      <c r="E120" s="194" t="s">
        <v>57</v>
      </c>
      <c r="F120" s="194" t="s">
        <v>58</v>
      </c>
      <c r="G120" s="194" t="s">
        <v>113</v>
      </c>
      <c r="H120" s="194" t="s">
        <v>114</v>
      </c>
      <c r="I120" s="194" t="s">
        <v>115</v>
      </c>
      <c r="J120" s="195" t="s">
        <v>103</v>
      </c>
      <c r="K120" s="196" t="s">
        <v>116</v>
      </c>
      <c r="L120" s="197"/>
      <c r="M120" s="100" t="s">
        <v>1</v>
      </c>
      <c r="N120" s="101" t="s">
        <v>40</v>
      </c>
      <c r="O120" s="101" t="s">
        <v>117</v>
      </c>
      <c r="P120" s="101" t="s">
        <v>118</v>
      </c>
      <c r="Q120" s="101" t="s">
        <v>119</v>
      </c>
      <c r="R120" s="101" t="s">
        <v>120</v>
      </c>
      <c r="S120" s="101" t="s">
        <v>121</v>
      </c>
      <c r="T120" s="102" t="s">
        <v>122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123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105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124</v>
      </c>
      <c r="F122" s="206" t="s">
        <v>125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P123+P131+P140+P145</f>
        <v>0</v>
      </c>
      <c r="Q122" s="211"/>
      <c r="R122" s="212">
        <f>R123+R131+R140+R145</f>
        <v>0</v>
      </c>
      <c r="S122" s="211"/>
      <c r="T122" s="213">
        <f>T123+T131+T140+T145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126</v>
      </c>
      <c r="AT122" s="215" t="s">
        <v>75</v>
      </c>
      <c r="AU122" s="215" t="s">
        <v>76</v>
      </c>
      <c r="AY122" s="214" t="s">
        <v>127</v>
      </c>
      <c r="BK122" s="216">
        <f>BK123+BK131+BK140+BK145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128</v>
      </c>
      <c r="F123" s="217" t="s">
        <v>129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SUM(P124:P130)</f>
        <v>0</v>
      </c>
      <c r="Q123" s="211"/>
      <c r="R123" s="212">
        <f>SUM(R124:R130)</f>
        <v>0</v>
      </c>
      <c r="S123" s="211"/>
      <c r="T123" s="213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126</v>
      </c>
      <c r="AT123" s="215" t="s">
        <v>75</v>
      </c>
      <c r="AU123" s="215" t="s">
        <v>84</v>
      </c>
      <c r="AY123" s="214" t="s">
        <v>127</v>
      </c>
      <c r="BK123" s="216">
        <f>SUM(BK124:BK130)</f>
        <v>0</v>
      </c>
    </row>
    <row r="124" s="2" customFormat="1" ht="37.8" customHeight="1">
      <c r="A124" s="38"/>
      <c r="B124" s="39"/>
      <c r="C124" s="219" t="s">
        <v>84</v>
      </c>
      <c r="D124" s="219" t="s">
        <v>130</v>
      </c>
      <c r="E124" s="220" t="s">
        <v>131</v>
      </c>
      <c r="F124" s="221" t="s">
        <v>132</v>
      </c>
      <c r="G124" s="222" t="s">
        <v>133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134</v>
      </c>
      <c r="AT124" s="231" t="s">
        <v>130</v>
      </c>
      <c r="AU124" s="231" t="s">
        <v>86</v>
      </c>
      <c r="AY124" s="17" t="s">
        <v>127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134</v>
      </c>
      <c r="BM124" s="231" t="s">
        <v>135</v>
      </c>
    </row>
    <row r="125" s="2" customFormat="1" ht="37.8" customHeight="1">
      <c r="A125" s="38"/>
      <c r="B125" s="39"/>
      <c r="C125" s="219" t="s">
        <v>86</v>
      </c>
      <c r="D125" s="219" t="s">
        <v>130</v>
      </c>
      <c r="E125" s="220" t="s">
        <v>136</v>
      </c>
      <c r="F125" s="221" t="s">
        <v>137</v>
      </c>
      <c r="G125" s="222" t="s">
        <v>133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134</v>
      </c>
      <c r="AT125" s="231" t="s">
        <v>130</v>
      </c>
      <c r="AU125" s="231" t="s">
        <v>86</v>
      </c>
      <c r="AY125" s="17" t="s">
        <v>127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134</v>
      </c>
      <c r="BM125" s="231" t="s">
        <v>138</v>
      </c>
    </row>
    <row r="126" s="2" customFormat="1" ht="24.15" customHeight="1">
      <c r="A126" s="38"/>
      <c r="B126" s="39"/>
      <c r="C126" s="219" t="s">
        <v>139</v>
      </c>
      <c r="D126" s="219" t="s">
        <v>130</v>
      </c>
      <c r="E126" s="220" t="s">
        <v>140</v>
      </c>
      <c r="F126" s="221" t="s">
        <v>141</v>
      </c>
      <c r="G126" s="222" t="s">
        <v>133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134</v>
      </c>
      <c r="AT126" s="231" t="s">
        <v>130</v>
      </c>
      <c r="AU126" s="231" t="s">
        <v>86</v>
      </c>
      <c r="AY126" s="17" t="s">
        <v>127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134</v>
      </c>
      <c r="BM126" s="231" t="s">
        <v>142</v>
      </c>
    </row>
    <row r="127" s="2" customFormat="1" ht="44.25" customHeight="1">
      <c r="A127" s="38"/>
      <c r="B127" s="39"/>
      <c r="C127" s="219" t="s">
        <v>143</v>
      </c>
      <c r="D127" s="219" t="s">
        <v>130</v>
      </c>
      <c r="E127" s="220" t="s">
        <v>144</v>
      </c>
      <c r="F127" s="221" t="s">
        <v>145</v>
      </c>
      <c r="G127" s="222" t="s">
        <v>133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134</v>
      </c>
      <c r="AT127" s="231" t="s">
        <v>130</v>
      </c>
      <c r="AU127" s="231" t="s">
        <v>86</v>
      </c>
      <c r="AY127" s="17" t="s">
        <v>127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134</v>
      </c>
      <c r="BM127" s="231" t="s">
        <v>146</v>
      </c>
    </row>
    <row r="128" s="2" customFormat="1" ht="49.05" customHeight="1">
      <c r="A128" s="38"/>
      <c r="B128" s="39"/>
      <c r="C128" s="219" t="s">
        <v>126</v>
      </c>
      <c r="D128" s="219" t="s">
        <v>130</v>
      </c>
      <c r="E128" s="220" t="s">
        <v>147</v>
      </c>
      <c r="F128" s="221" t="s">
        <v>148</v>
      </c>
      <c r="G128" s="222" t="s">
        <v>133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134</v>
      </c>
      <c r="AT128" s="231" t="s">
        <v>130</v>
      </c>
      <c r="AU128" s="231" t="s">
        <v>86</v>
      </c>
      <c r="AY128" s="17" t="s">
        <v>127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134</v>
      </c>
      <c r="BM128" s="231" t="s">
        <v>149</v>
      </c>
    </row>
    <row r="129" s="2" customFormat="1" ht="44.25" customHeight="1">
      <c r="A129" s="38"/>
      <c r="B129" s="39"/>
      <c r="C129" s="219" t="s">
        <v>150</v>
      </c>
      <c r="D129" s="219" t="s">
        <v>130</v>
      </c>
      <c r="E129" s="220" t="s">
        <v>151</v>
      </c>
      <c r="F129" s="221" t="s">
        <v>152</v>
      </c>
      <c r="G129" s="222" t="s">
        <v>133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134</v>
      </c>
      <c r="AT129" s="231" t="s">
        <v>130</v>
      </c>
      <c r="AU129" s="231" t="s">
        <v>86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134</v>
      </c>
      <c r="BM129" s="231" t="s">
        <v>153</v>
      </c>
    </row>
    <row r="130" s="2" customFormat="1" ht="44.25" customHeight="1">
      <c r="A130" s="38"/>
      <c r="B130" s="39"/>
      <c r="C130" s="219" t="s">
        <v>154</v>
      </c>
      <c r="D130" s="219" t="s">
        <v>130</v>
      </c>
      <c r="E130" s="220" t="s">
        <v>155</v>
      </c>
      <c r="F130" s="221" t="s">
        <v>156</v>
      </c>
      <c r="G130" s="222" t="s">
        <v>133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134</v>
      </c>
      <c r="AT130" s="231" t="s">
        <v>130</v>
      </c>
      <c r="AU130" s="231" t="s">
        <v>86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134</v>
      </c>
      <c r="BM130" s="231" t="s">
        <v>157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158</v>
      </c>
      <c r="F131" s="217" t="s">
        <v>159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SUM(P132:P139)</f>
        <v>0</v>
      </c>
      <c r="Q131" s="211"/>
      <c r="R131" s="212">
        <f>SUM(R132:R139)</f>
        <v>0</v>
      </c>
      <c r="S131" s="211"/>
      <c r="T131" s="213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126</v>
      </c>
      <c r="AT131" s="215" t="s">
        <v>75</v>
      </c>
      <c r="AU131" s="215" t="s">
        <v>84</v>
      </c>
      <c r="AY131" s="214" t="s">
        <v>127</v>
      </c>
      <c r="BK131" s="216">
        <f>SUM(BK132:BK139)</f>
        <v>0</v>
      </c>
    </row>
    <row r="132" s="2" customFormat="1" ht="16.5" customHeight="1">
      <c r="A132" s="38"/>
      <c r="B132" s="39"/>
      <c r="C132" s="219" t="s">
        <v>160</v>
      </c>
      <c r="D132" s="219" t="s">
        <v>130</v>
      </c>
      <c r="E132" s="220" t="s">
        <v>161</v>
      </c>
      <c r="F132" s="221" t="s">
        <v>159</v>
      </c>
      <c r="G132" s="222" t="s">
        <v>133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134</v>
      </c>
      <c r="AT132" s="231" t="s">
        <v>130</v>
      </c>
      <c r="AU132" s="231" t="s">
        <v>86</v>
      </c>
      <c r="AY132" s="17" t="s">
        <v>127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134</v>
      </c>
      <c r="BM132" s="231" t="s">
        <v>162</v>
      </c>
    </row>
    <row r="133" s="2" customFormat="1" ht="16.5" customHeight="1">
      <c r="A133" s="38"/>
      <c r="B133" s="39"/>
      <c r="C133" s="219" t="s">
        <v>163</v>
      </c>
      <c r="D133" s="219" t="s">
        <v>130</v>
      </c>
      <c r="E133" s="220" t="s">
        <v>164</v>
      </c>
      <c r="F133" s="221" t="s">
        <v>165</v>
      </c>
      <c r="G133" s="222" t="s">
        <v>133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134</v>
      </c>
      <c r="AT133" s="231" t="s">
        <v>130</v>
      </c>
      <c r="AU133" s="231" t="s">
        <v>86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134</v>
      </c>
      <c r="BM133" s="231" t="s">
        <v>166</v>
      </c>
    </row>
    <row r="134" s="2" customFormat="1" ht="16.5" customHeight="1">
      <c r="A134" s="38"/>
      <c r="B134" s="39"/>
      <c r="C134" s="219" t="s">
        <v>167</v>
      </c>
      <c r="D134" s="219" t="s">
        <v>130</v>
      </c>
      <c r="E134" s="220" t="s">
        <v>168</v>
      </c>
      <c r="F134" s="221" t="s">
        <v>169</v>
      </c>
      <c r="G134" s="222" t="s">
        <v>133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134</v>
      </c>
      <c r="AT134" s="231" t="s">
        <v>130</v>
      </c>
      <c r="AU134" s="231" t="s">
        <v>86</v>
      </c>
      <c r="AY134" s="17" t="s">
        <v>127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134</v>
      </c>
      <c r="BM134" s="231" t="s">
        <v>170</v>
      </c>
    </row>
    <row r="135" s="2" customFormat="1" ht="62.7" customHeight="1">
      <c r="A135" s="38"/>
      <c r="B135" s="39"/>
      <c r="C135" s="219" t="s">
        <v>171</v>
      </c>
      <c r="D135" s="219" t="s">
        <v>130</v>
      </c>
      <c r="E135" s="220" t="s">
        <v>172</v>
      </c>
      <c r="F135" s="221" t="s">
        <v>173</v>
      </c>
      <c r="G135" s="222" t="s">
        <v>133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134</v>
      </c>
      <c r="AT135" s="231" t="s">
        <v>130</v>
      </c>
      <c r="AU135" s="231" t="s">
        <v>86</v>
      </c>
      <c r="AY135" s="17" t="s">
        <v>127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134</v>
      </c>
      <c r="BM135" s="231" t="s">
        <v>174</v>
      </c>
    </row>
    <row r="136" s="13" customFormat="1">
      <c r="A136" s="13"/>
      <c r="B136" s="233"/>
      <c r="C136" s="234"/>
      <c r="D136" s="235" t="s">
        <v>175</v>
      </c>
      <c r="E136" s="236" t="s">
        <v>1</v>
      </c>
      <c r="F136" s="237" t="s">
        <v>176</v>
      </c>
      <c r="G136" s="234"/>
      <c r="H136" s="238">
        <v>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175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127</v>
      </c>
    </row>
    <row r="137" s="14" customFormat="1">
      <c r="A137" s="14"/>
      <c r="B137" s="245"/>
      <c r="C137" s="246"/>
      <c r="D137" s="235" t="s">
        <v>175</v>
      </c>
      <c r="E137" s="247" t="s">
        <v>1</v>
      </c>
      <c r="F137" s="248" t="s">
        <v>177</v>
      </c>
      <c r="G137" s="246"/>
      <c r="H137" s="249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175</v>
      </c>
      <c r="AU137" s="255" t="s">
        <v>86</v>
      </c>
      <c r="AV137" s="14" t="s">
        <v>143</v>
      </c>
      <c r="AW137" s="14" t="s">
        <v>32</v>
      </c>
      <c r="AX137" s="14" t="s">
        <v>84</v>
      </c>
      <c r="AY137" s="255" t="s">
        <v>127</v>
      </c>
    </row>
    <row r="138" s="2" customFormat="1" ht="49.05" customHeight="1">
      <c r="A138" s="38"/>
      <c r="B138" s="39"/>
      <c r="C138" s="219" t="s">
        <v>178</v>
      </c>
      <c r="D138" s="219" t="s">
        <v>130</v>
      </c>
      <c r="E138" s="220" t="s">
        <v>179</v>
      </c>
      <c r="F138" s="221" t="s">
        <v>180</v>
      </c>
      <c r="G138" s="222" t="s">
        <v>133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134</v>
      </c>
      <c r="AT138" s="231" t="s">
        <v>130</v>
      </c>
      <c r="AU138" s="231" t="s">
        <v>86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134</v>
      </c>
      <c r="BM138" s="231" t="s">
        <v>181</v>
      </c>
    </row>
    <row r="139" s="13" customFormat="1">
      <c r="A139" s="13"/>
      <c r="B139" s="233"/>
      <c r="C139" s="234"/>
      <c r="D139" s="235" t="s">
        <v>175</v>
      </c>
      <c r="E139" s="236" t="s">
        <v>1</v>
      </c>
      <c r="F139" s="237" t="s">
        <v>182</v>
      </c>
      <c r="G139" s="234"/>
      <c r="H139" s="238">
        <v>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175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127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183</v>
      </c>
      <c r="F140" s="217" t="s">
        <v>184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SUM(P141:P144)</f>
        <v>0</v>
      </c>
      <c r="Q140" s="211"/>
      <c r="R140" s="212">
        <f>SUM(R141:R144)</f>
        <v>0</v>
      </c>
      <c r="S140" s="211"/>
      <c r="T140" s="21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126</v>
      </c>
      <c r="AT140" s="215" t="s">
        <v>75</v>
      </c>
      <c r="AU140" s="215" t="s">
        <v>84</v>
      </c>
      <c r="AY140" s="214" t="s">
        <v>127</v>
      </c>
      <c r="BK140" s="216">
        <f>SUM(BK141:BK144)</f>
        <v>0</v>
      </c>
    </row>
    <row r="141" s="2" customFormat="1" ht="24.15" customHeight="1">
      <c r="A141" s="38"/>
      <c r="B141" s="39"/>
      <c r="C141" s="219" t="s">
        <v>185</v>
      </c>
      <c r="D141" s="219" t="s">
        <v>130</v>
      </c>
      <c r="E141" s="220" t="s">
        <v>186</v>
      </c>
      <c r="F141" s="221" t="s">
        <v>187</v>
      </c>
      <c r="G141" s="222" t="s">
        <v>133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134</v>
      </c>
      <c r="AT141" s="231" t="s">
        <v>130</v>
      </c>
      <c r="AU141" s="231" t="s">
        <v>86</v>
      </c>
      <c r="AY141" s="17" t="s">
        <v>127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134</v>
      </c>
      <c r="BM141" s="231" t="s">
        <v>188</v>
      </c>
    </row>
    <row r="142" s="2" customFormat="1" ht="24.15" customHeight="1">
      <c r="A142" s="38"/>
      <c r="B142" s="39"/>
      <c r="C142" s="219" t="s">
        <v>189</v>
      </c>
      <c r="D142" s="219" t="s">
        <v>130</v>
      </c>
      <c r="E142" s="220" t="s">
        <v>190</v>
      </c>
      <c r="F142" s="221" t="s">
        <v>191</v>
      </c>
      <c r="G142" s="222" t="s">
        <v>133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134</v>
      </c>
      <c r="AT142" s="231" t="s">
        <v>130</v>
      </c>
      <c r="AU142" s="231" t="s">
        <v>86</v>
      </c>
      <c r="AY142" s="17" t="s">
        <v>127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134</v>
      </c>
      <c r="BM142" s="231" t="s">
        <v>192</v>
      </c>
    </row>
    <row r="143" s="2" customFormat="1" ht="24.15" customHeight="1">
      <c r="A143" s="38"/>
      <c r="B143" s="39"/>
      <c r="C143" s="219" t="s">
        <v>8</v>
      </c>
      <c r="D143" s="219" t="s">
        <v>130</v>
      </c>
      <c r="E143" s="220" t="s">
        <v>193</v>
      </c>
      <c r="F143" s="221" t="s">
        <v>194</v>
      </c>
      <c r="G143" s="222" t="s">
        <v>133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134</v>
      </c>
      <c r="AT143" s="231" t="s">
        <v>130</v>
      </c>
      <c r="AU143" s="231" t="s">
        <v>86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134</v>
      </c>
      <c r="BM143" s="231" t="s">
        <v>195</v>
      </c>
    </row>
    <row r="144" s="2" customFormat="1" ht="37.8" customHeight="1">
      <c r="A144" s="38"/>
      <c r="B144" s="39"/>
      <c r="C144" s="219" t="s">
        <v>196</v>
      </c>
      <c r="D144" s="219" t="s">
        <v>130</v>
      </c>
      <c r="E144" s="220" t="s">
        <v>197</v>
      </c>
      <c r="F144" s="221" t="s">
        <v>198</v>
      </c>
      <c r="G144" s="222" t="s">
        <v>133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134</v>
      </c>
      <c r="AT144" s="231" t="s">
        <v>130</v>
      </c>
      <c r="AU144" s="231" t="s">
        <v>86</v>
      </c>
      <c r="AY144" s="17" t="s">
        <v>127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134</v>
      </c>
      <c r="BM144" s="231" t="s">
        <v>199</v>
      </c>
    </row>
    <row r="145" s="12" customFormat="1" ht="22.8" customHeight="1">
      <c r="A145" s="12"/>
      <c r="B145" s="203"/>
      <c r="C145" s="204"/>
      <c r="D145" s="205" t="s">
        <v>75</v>
      </c>
      <c r="E145" s="217" t="s">
        <v>200</v>
      </c>
      <c r="F145" s="217" t="s">
        <v>201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SUM(P146:P147)</f>
        <v>0</v>
      </c>
      <c r="Q145" s="211"/>
      <c r="R145" s="212">
        <f>SUM(R146:R147)</f>
        <v>0</v>
      </c>
      <c r="S145" s="211"/>
      <c r="T145" s="21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126</v>
      </c>
      <c r="AT145" s="215" t="s">
        <v>75</v>
      </c>
      <c r="AU145" s="215" t="s">
        <v>84</v>
      </c>
      <c r="AY145" s="214" t="s">
        <v>127</v>
      </c>
      <c r="BK145" s="216">
        <f>SUM(BK146:BK147)</f>
        <v>0</v>
      </c>
    </row>
    <row r="146" s="2" customFormat="1" ht="62.7" customHeight="1">
      <c r="A146" s="38"/>
      <c r="B146" s="39"/>
      <c r="C146" s="219" t="s">
        <v>202</v>
      </c>
      <c r="D146" s="219" t="s">
        <v>130</v>
      </c>
      <c r="E146" s="220" t="s">
        <v>203</v>
      </c>
      <c r="F146" s="221" t="s">
        <v>204</v>
      </c>
      <c r="G146" s="222" t="s">
        <v>133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134</v>
      </c>
      <c r="AT146" s="231" t="s">
        <v>130</v>
      </c>
      <c r="AU146" s="231" t="s">
        <v>86</v>
      </c>
      <c r="AY146" s="17" t="s">
        <v>127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134</v>
      </c>
      <c r="BM146" s="231" t="s">
        <v>205</v>
      </c>
    </row>
    <row r="147" s="2" customFormat="1">
      <c r="A147" s="38"/>
      <c r="B147" s="39"/>
      <c r="C147" s="40"/>
      <c r="D147" s="235" t="s">
        <v>206</v>
      </c>
      <c r="E147" s="40"/>
      <c r="F147" s="256" t="s">
        <v>207</v>
      </c>
      <c r="G147" s="40"/>
      <c r="H147" s="40"/>
      <c r="I147" s="257"/>
      <c r="J147" s="40"/>
      <c r="K147" s="40"/>
      <c r="L147" s="44"/>
      <c r="M147" s="258"/>
      <c r="N147" s="259"/>
      <c r="O147" s="260"/>
      <c r="P147" s="260"/>
      <c r="Q147" s="260"/>
      <c r="R147" s="260"/>
      <c r="S147" s="260"/>
      <c r="T147" s="261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206</v>
      </c>
      <c r="AU147" s="17" t="s">
        <v>86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o1DuPcE04f+Tv8yGxOrWB5nvotOy5+dyywH4WtaFuSLLOriL8MfolAtiRuL8TWdeQVkUcT+kH6fZbhpu7yafgg==" hashValue="BYp08HQy++NhZ7Aub1tCAeZg8uzaSJyLiiKAQB8h/suNz4iZY6MnzFNqtsP0eaOqURtBFQjEgQwBnC0mHWgbNQ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ulice Česká, část ul.Družstevní - ul.Topolská, Chrudim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91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100</v>
      </c>
      <c r="G12" s="38"/>
      <c r="H12" s="38"/>
      <c r="I12" s="140" t="s">
        <v>22</v>
      </c>
      <c r="J12" s="144" t="str">
        <f>'Rekapitulace stavby'!AN8</f>
        <v>12. 1. 2022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ROUND((SUM(BE124:BE444)),  2)</f>
        <v>0</v>
      </c>
      <c r="G33" s="38"/>
      <c r="H33" s="38"/>
      <c r="I33" s="155">
        <v>0.20999999999999999</v>
      </c>
      <c r="J33" s="154">
        <f>ROUND(((SUM(BE124:BE444))*I33),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ROUND((SUM(BF124:BF444)),  2)</f>
        <v>0</v>
      </c>
      <c r="G34" s="38"/>
      <c r="H34" s="38"/>
      <c r="I34" s="155">
        <v>0.14999999999999999</v>
      </c>
      <c r="J34" s="154">
        <f>ROUND(((SUM(BF124:BF444))*I34),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ROUND((SUM(BG124:BG444)),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ROUND((SUM(BH124:BH444)),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ROUND((SUM(BI124:BI444)),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ulice Česká, část ul.Družstevní - ul.Topolská, Chrudim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002 - SO 101 Rekonstrukce zpevněných ploch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ul.Česká, Chrudim</v>
      </c>
      <c r="G89" s="40"/>
      <c r="H89" s="40"/>
      <c r="I89" s="32" t="s">
        <v>22</v>
      </c>
      <c r="J89" s="79" t="str">
        <f>IF(J12="","",J12)</f>
        <v>12. 1. 2022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32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VDI Projekt s.r.o., K Botiči 1453/6, Praha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209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210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211</v>
      </c>
      <c r="E99" s="188"/>
      <c r="F99" s="188"/>
      <c r="G99" s="188"/>
      <c r="H99" s="188"/>
      <c r="I99" s="188"/>
      <c r="J99" s="189">
        <f>J243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212</v>
      </c>
      <c r="E100" s="188"/>
      <c r="F100" s="188"/>
      <c r="G100" s="188"/>
      <c r="H100" s="188"/>
      <c r="I100" s="188"/>
      <c r="J100" s="189">
        <f>J258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213</v>
      </c>
      <c r="E101" s="188"/>
      <c r="F101" s="188"/>
      <c r="G101" s="188"/>
      <c r="H101" s="188"/>
      <c r="I101" s="188"/>
      <c r="J101" s="189">
        <f>J316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214</v>
      </c>
      <c r="E102" s="188"/>
      <c r="F102" s="188"/>
      <c r="G102" s="188"/>
      <c r="H102" s="188"/>
      <c r="I102" s="188"/>
      <c r="J102" s="189">
        <f>J328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215</v>
      </c>
      <c r="E103" s="188"/>
      <c r="F103" s="188"/>
      <c r="G103" s="188"/>
      <c r="H103" s="188"/>
      <c r="I103" s="188"/>
      <c r="J103" s="189">
        <f>J405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216</v>
      </c>
      <c r="E104" s="188"/>
      <c r="F104" s="188"/>
      <c r="G104" s="188"/>
      <c r="H104" s="188"/>
      <c r="I104" s="188"/>
      <c r="J104" s="189">
        <f>J443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Rekonstrukce ulice Česká, část ul.Družstevní - ul.Topolská, Chrudim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002 - SO 101 Rekonstrukce zpevněných ploch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ul.Česká, Chrudim</v>
      </c>
      <c r="G118" s="40"/>
      <c r="H118" s="40"/>
      <c r="I118" s="32" t="s">
        <v>22</v>
      </c>
      <c r="J118" s="79" t="str">
        <f>IF(J12="","",J12)</f>
        <v>12. 1. 2022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Město Chrudim,Resselovo nám.77, Chrudim</v>
      </c>
      <c r="G120" s="40"/>
      <c r="H120" s="40"/>
      <c r="I120" s="32" t="s">
        <v>30</v>
      </c>
      <c r="J120" s="36" t="str">
        <f>E21</f>
        <v>VDI Projekt s.r.o., K Botiči 1453/6, 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VDI Projekt s.r.o., K Botiči 1453/6, Praha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112</v>
      </c>
      <c r="D123" s="194" t="s">
        <v>61</v>
      </c>
      <c r="E123" s="194" t="s">
        <v>57</v>
      </c>
      <c r="F123" s="194" t="s">
        <v>58</v>
      </c>
      <c r="G123" s="194" t="s">
        <v>113</v>
      </c>
      <c r="H123" s="194" t="s">
        <v>114</v>
      </c>
      <c r="I123" s="194" t="s">
        <v>115</v>
      </c>
      <c r="J123" s="195" t="s">
        <v>103</v>
      </c>
      <c r="K123" s="196" t="s">
        <v>116</v>
      </c>
      <c r="L123" s="197"/>
      <c r="M123" s="100" t="s">
        <v>1</v>
      </c>
      <c r="N123" s="101" t="s">
        <v>40</v>
      </c>
      <c r="O123" s="101" t="s">
        <v>117</v>
      </c>
      <c r="P123" s="101" t="s">
        <v>118</v>
      </c>
      <c r="Q123" s="101" t="s">
        <v>119</v>
      </c>
      <c r="R123" s="101" t="s">
        <v>120</v>
      </c>
      <c r="S123" s="101" t="s">
        <v>121</v>
      </c>
      <c r="T123" s="102" t="s">
        <v>122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123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</f>
        <v>0</v>
      </c>
      <c r="Q124" s="104"/>
      <c r="R124" s="200">
        <f>R125</f>
        <v>541.13961157999995</v>
      </c>
      <c r="S124" s="104"/>
      <c r="T124" s="201">
        <f>T125</f>
        <v>2466.7489999999998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105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217</v>
      </c>
      <c r="F125" s="206" t="s">
        <v>218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P126+P243+P258+P316+P328+P405+P443</f>
        <v>0</v>
      </c>
      <c r="Q125" s="211"/>
      <c r="R125" s="212">
        <f>R126+R243+R258+R316+R328+R405+R443</f>
        <v>541.13961157999995</v>
      </c>
      <c r="S125" s="211"/>
      <c r="T125" s="213">
        <f>T126+T243+T258+T316+T328+T405+T443</f>
        <v>2466.7489999999998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76</v>
      </c>
      <c r="AY125" s="214" t="s">
        <v>127</v>
      </c>
      <c r="BK125" s="216">
        <f>BK126+BK243+BK258+BK316+BK328+BK405+BK443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84</v>
      </c>
      <c r="F126" s="217" t="s">
        <v>219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SUM(P127:P242)</f>
        <v>0</v>
      </c>
      <c r="Q126" s="211"/>
      <c r="R126" s="212">
        <f>SUM(R127:R242)</f>
        <v>51.527250000000002</v>
      </c>
      <c r="S126" s="211"/>
      <c r="T126" s="213">
        <f>SUM(T127:T242)</f>
        <v>2446.4049999999997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84</v>
      </c>
      <c r="AY126" s="214" t="s">
        <v>127</v>
      </c>
      <c r="BK126" s="216">
        <f>SUM(BK127:BK242)</f>
        <v>0</v>
      </c>
    </row>
    <row r="127" s="2" customFormat="1" ht="24.15" customHeight="1">
      <c r="A127" s="38"/>
      <c r="B127" s="39"/>
      <c r="C127" s="219" t="s">
        <v>84</v>
      </c>
      <c r="D127" s="219" t="s">
        <v>130</v>
      </c>
      <c r="E127" s="220" t="s">
        <v>220</v>
      </c>
      <c r="F127" s="221" t="s">
        <v>221</v>
      </c>
      <c r="G127" s="222" t="s">
        <v>222</v>
      </c>
      <c r="H127" s="223">
        <v>50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143</v>
      </c>
      <c r="AT127" s="231" t="s">
        <v>130</v>
      </c>
      <c r="AU127" s="231" t="s">
        <v>86</v>
      </c>
      <c r="AY127" s="17" t="s">
        <v>127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143</v>
      </c>
      <c r="BM127" s="231" t="s">
        <v>223</v>
      </c>
    </row>
    <row r="128" s="13" customFormat="1">
      <c r="A128" s="13"/>
      <c r="B128" s="233"/>
      <c r="C128" s="234"/>
      <c r="D128" s="235" t="s">
        <v>175</v>
      </c>
      <c r="E128" s="236" t="s">
        <v>1</v>
      </c>
      <c r="F128" s="237" t="s">
        <v>224</v>
      </c>
      <c r="G128" s="234"/>
      <c r="H128" s="238">
        <v>50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175</v>
      </c>
      <c r="AU128" s="244" t="s">
        <v>86</v>
      </c>
      <c r="AV128" s="13" t="s">
        <v>86</v>
      </c>
      <c r="AW128" s="13" t="s">
        <v>32</v>
      </c>
      <c r="AX128" s="13" t="s">
        <v>76</v>
      </c>
      <c r="AY128" s="244" t="s">
        <v>127</v>
      </c>
    </row>
    <row r="129" s="14" customFormat="1">
      <c r="A129" s="14"/>
      <c r="B129" s="245"/>
      <c r="C129" s="246"/>
      <c r="D129" s="235" t="s">
        <v>175</v>
      </c>
      <c r="E129" s="247" t="s">
        <v>1</v>
      </c>
      <c r="F129" s="248" t="s">
        <v>177</v>
      </c>
      <c r="G129" s="246"/>
      <c r="H129" s="249">
        <v>50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175</v>
      </c>
      <c r="AU129" s="255" t="s">
        <v>86</v>
      </c>
      <c r="AV129" s="14" t="s">
        <v>143</v>
      </c>
      <c r="AW129" s="14" t="s">
        <v>32</v>
      </c>
      <c r="AX129" s="14" t="s">
        <v>84</v>
      </c>
      <c r="AY129" s="255" t="s">
        <v>127</v>
      </c>
    </row>
    <row r="130" s="2" customFormat="1" ht="24.15" customHeight="1">
      <c r="A130" s="38"/>
      <c r="B130" s="39"/>
      <c r="C130" s="219" t="s">
        <v>86</v>
      </c>
      <c r="D130" s="219" t="s">
        <v>130</v>
      </c>
      <c r="E130" s="220" t="s">
        <v>225</v>
      </c>
      <c r="F130" s="221" t="s">
        <v>226</v>
      </c>
      <c r="G130" s="222" t="s">
        <v>222</v>
      </c>
      <c r="H130" s="223">
        <v>6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0.255</v>
      </c>
      <c r="T130" s="230">
        <f>S130*H130</f>
        <v>1.53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143</v>
      </c>
      <c r="AT130" s="231" t="s">
        <v>130</v>
      </c>
      <c r="AU130" s="231" t="s">
        <v>86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143</v>
      </c>
      <c r="BM130" s="231" t="s">
        <v>227</v>
      </c>
    </row>
    <row r="131" s="13" customFormat="1">
      <c r="A131" s="13"/>
      <c r="B131" s="233"/>
      <c r="C131" s="234"/>
      <c r="D131" s="235" t="s">
        <v>175</v>
      </c>
      <c r="E131" s="236" t="s">
        <v>1</v>
      </c>
      <c r="F131" s="237" t="s">
        <v>228</v>
      </c>
      <c r="G131" s="234"/>
      <c r="H131" s="238">
        <v>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175</v>
      </c>
      <c r="AU131" s="244" t="s">
        <v>86</v>
      </c>
      <c r="AV131" s="13" t="s">
        <v>86</v>
      </c>
      <c r="AW131" s="13" t="s">
        <v>32</v>
      </c>
      <c r="AX131" s="13" t="s">
        <v>76</v>
      </c>
      <c r="AY131" s="244" t="s">
        <v>127</v>
      </c>
    </row>
    <row r="132" s="14" customFormat="1">
      <c r="A132" s="14"/>
      <c r="B132" s="245"/>
      <c r="C132" s="246"/>
      <c r="D132" s="235" t="s">
        <v>175</v>
      </c>
      <c r="E132" s="247" t="s">
        <v>1</v>
      </c>
      <c r="F132" s="248" t="s">
        <v>177</v>
      </c>
      <c r="G132" s="246"/>
      <c r="H132" s="249">
        <v>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175</v>
      </c>
      <c r="AU132" s="255" t="s">
        <v>86</v>
      </c>
      <c r="AV132" s="14" t="s">
        <v>143</v>
      </c>
      <c r="AW132" s="14" t="s">
        <v>32</v>
      </c>
      <c r="AX132" s="14" t="s">
        <v>84</v>
      </c>
      <c r="AY132" s="255" t="s">
        <v>127</v>
      </c>
    </row>
    <row r="133" s="2" customFormat="1" ht="24.15" customHeight="1">
      <c r="A133" s="38"/>
      <c r="B133" s="39"/>
      <c r="C133" s="219" t="s">
        <v>139</v>
      </c>
      <c r="D133" s="219" t="s">
        <v>130</v>
      </c>
      <c r="E133" s="220" t="s">
        <v>229</v>
      </c>
      <c r="F133" s="221" t="s">
        <v>230</v>
      </c>
      <c r="G133" s="222" t="s">
        <v>222</v>
      </c>
      <c r="H133" s="223">
        <v>135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0.26000000000000001</v>
      </c>
      <c r="T133" s="230">
        <f>S133*H133</f>
        <v>35.100000000000001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143</v>
      </c>
      <c r="AT133" s="231" t="s">
        <v>130</v>
      </c>
      <c r="AU133" s="231" t="s">
        <v>86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143</v>
      </c>
      <c r="BM133" s="231" t="s">
        <v>231</v>
      </c>
    </row>
    <row r="134" s="13" customFormat="1">
      <c r="A134" s="13"/>
      <c r="B134" s="233"/>
      <c r="C134" s="234"/>
      <c r="D134" s="235" t="s">
        <v>175</v>
      </c>
      <c r="E134" s="236" t="s">
        <v>1</v>
      </c>
      <c r="F134" s="237" t="s">
        <v>232</v>
      </c>
      <c r="G134" s="234"/>
      <c r="H134" s="238">
        <v>70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175</v>
      </c>
      <c r="AU134" s="244" t="s">
        <v>86</v>
      </c>
      <c r="AV134" s="13" t="s">
        <v>86</v>
      </c>
      <c r="AW134" s="13" t="s">
        <v>32</v>
      </c>
      <c r="AX134" s="13" t="s">
        <v>76</v>
      </c>
      <c r="AY134" s="244" t="s">
        <v>127</v>
      </c>
    </row>
    <row r="135" s="13" customFormat="1">
      <c r="A135" s="13"/>
      <c r="B135" s="233"/>
      <c r="C135" s="234"/>
      <c r="D135" s="235" t="s">
        <v>175</v>
      </c>
      <c r="E135" s="236" t="s">
        <v>1</v>
      </c>
      <c r="F135" s="237" t="s">
        <v>233</v>
      </c>
      <c r="G135" s="234"/>
      <c r="H135" s="238">
        <v>65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175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127</v>
      </c>
    </row>
    <row r="136" s="14" customFormat="1">
      <c r="A136" s="14"/>
      <c r="B136" s="245"/>
      <c r="C136" s="246"/>
      <c r="D136" s="235" t="s">
        <v>175</v>
      </c>
      <c r="E136" s="247" t="s">
        <v>1</v>
      </c>
      <c r="F136" s="248" t="s">
        <v>177</v>
      </c>
      <c r="G136" s="246"/>
      <c r="H136" s="249">
        <v>135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175</v>
      </c>
      <c r="AU136" s="255" t="s">
        <v>86</v>
      </c>
      <c r="AV136" s="14" t="s">
        <v>143</v>
      </c>
      <c r="AW136" s="14" t="s">
        <v>32</v>
      </c>
      <c r="AX136" s="14" t="s">
        <v>84</v>
      </c>
      <c r="AY136" s="255" t="s">
        <v>127</v>
      </c>
    </row>
    <row r="137" s="2" customFormat="1" ht="24.15" customHeight="1">
      <c r="A137" s="38"/>
      <c r="B137" s="39"/>
      <c r="C137" s="219" t="s">
        <v>143</v>
      </c>
      <c r="D137" s="219" t="s">
        <v>130</v>
      </c>
      <c r="E137" s="220" t="s">
        <v>234</v>
      </c>
      <c r="F137" s="221" t="s">
        <v>235</v>
      </c>
      <c r="G137" s="222" t="s">
        <v>222</v>
      </c>
      <c r="H137" s="223">
        <v>542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0.17000000000000001</v>
      </c>
      <c r="T137" s="230">
        <f>S137*H137</f>
        <v>92.140000000000001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143</v>
      </c>
      <c r="AT137" s="231" t="s">
        <v>130</v>
      </c>
      <c r="AU137" s="231" t="s">
        <v>86</v>
      </c>
      <c r="AY137" s="17" t="s">
        <v>127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143</v>
      </c>
      <c r="BM137" s="231" t="s">
        <v>236</v>
      </c>
    </row>
    <row r="138" s="15" customFormat="1">
      <c r="A138" s="15"/>
      <c r="B138" s="262"/>
      <c r="C138" s="263"/>
      <c r="D138" s="235" t="s">
        <v>175</v>
      </c>
      <c r="E138" s="264" t="s">
        <v>1</v>
      </c>
      <c r="F138" s="265" t="s">
        <v>237</v>
      </c>
      <c r="G138" s="263"/>
      <c r="H138" s="264" t="s">
        <v>1</v>
      </c>
      <c r="I138" s="266"/>
      <c r="J138" s="263"/>
      <c r="K138" s="263"/>
      <c r="L138" s="267"/>
      <c r="M138" s="268"/>
      <c r="N138" s="269"/>
      <c r="O138" s="269"/>
      <c r="P138" s="269"/>
      <c r="Q138" s="269"/>
      <c r="R138" s="269"/>
      <c r="S138" s="269"/>
      <c r="T138" s="27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1" t="s">
        <v>175</v>
      </c>
      <c r="AU138" s="271" t="s">
        <v>86</v>
      </c>
      <c r="AV138" s="15" t="s">
        <v>84</v>
      </c>
      <c r="AW138" s="15" t="s">
        <v>32</v>
      </c>
      <c r="AX138" s="15" t="s">
        <v>76</v>
      </c>
      <c r="AY138" s="271" t="s">
        <v>127</v>
      </c>
    </row>
    <row r="139" s="13" customFormat="1">
      <c r="A139" s="13"/>
      <c r="B139" s="233"/>
      <c r="C139" s="234"/>
      <c r="D139" s="235" t="s">
        <v>175</v>
      </c>
      <c r="E139" s="236" t="s">
        <v>1</v>
      </c>
      <c r="F139" s="237" t="s">
        <v>238</v>
      </c>
      <c r="G139" s="234"/>
      <c r="H139" s="238">
        <v>542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175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127</v>
      </c>
    </row>
    <row r="140" s="14" customFormat="1">
      <c r="A140" s="14"/>
      <c r="B140" s="245"/>
      <c r="C140" s="246"/>
      <c r="D140" s="235" t="s">
        <v>175</v>
      </c>
      <c r="E140" s="247" t="s">
        <v>1</v>
      </c>
      <c r="F140" s="248" t="s">
        <v>177</v>
      </c>
      <c r="G140" s="246"/>
      <c r="H140" s="249">
        <v>542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175</v>
      </c>
      <c r="AU140" s="255" t="s">
        <v>86</v>
      </c>
      <c r="AV140" s="14" t="s">
        <v>143</v>
      </c>
      <c r="AW140" s="14" t="s">
        <v>32</v>
      </c>
      <c r="AX140" s="14" t="s">
        <v>84</v>
      </c>
      <c r="AY140" s="255" t="s">
        <v>127</v>
      </c>
    </row>
    <row r="141" s="2" customFormat="1" ht="24.15" customHeight="1">
      <c r="A141" s="38"/>
      <c r="B141" s="39"/>
      <c r="C141" s="219" t="s">
        <v>126</v>
      </c>
      <c r="D141" s="219" t="s">
        <v>130</v>
      </c>
      <c r="E141" s="220" t="s">
        <v>239</v>
      </c>
      <c r="F141" s="221" t="s">
        <v>240</v>
      </c>
      <c r="G141" s="222" t="s">
        <v>222</v>
      </c>
      <c r="H141" s="223">
        <v>1843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0.28999999999999998</v>
      </c>
      <c r="T141" s="230">
        <f>S141*H141</f>
        <v>534.46999999999991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143</v>
      </c>
      <c r="AT141" s="231" t="s">
        <v>130</v>
      </c>
      <c r="AU141" s="231" t="s">
        <v>86</v>
      </c>
      <c r="AY141" s="17" t="s">
        <v>127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143</v>
      </c>
      <c r="BM141" s="231" t="s">
        <v>241</v>
      </c>
    </row>
    <row r="142" s="15" customFormat="1">
      <c r="A142" s="15"/>
      <c r="B142" s="262"/>
      <c r="C142" s="263"/>
      <c r="D142" s="235" t="s">
        <v>175</v>
      </c>
      <c r="E142" s="264" t="s">
        <v>1</v>
      </c>
      <c r="F142" s="265" t="s">
        <v>237</v>
      </c>
      <c r="G142" s="263"/>
      <c r="H142" s="264" t="s">
        <v>1</v>
      </c>
      <c r="I142" s="266"/>
      <c r="J142" s="263"/>
      <c r="K142" s="263"/>
      <c r="L142" s="267"/>
      <c r="M142" s="268"/>
      <c r="N142" s="269"/>
      <c r="O142" s="269"/>
      <c r="P142" s="269"/>
      <c r="Q142" s="269"/>
      <c r="R142" s="269"/>
      <c r="S142" s="269"/>
      <c r="T142" s="27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1" t="s">
        <v>175</v>
      </c>
      <c r="AU142" s="271" t="s">
        <v>86</v>
      </c>
      <c r="AV142" s="15" t="s">
        <v>84</v>
      </c>
      <c r="AW142" s="15" t="s">
        <v>32</v>
      </c>
      <c r="AX142" s="15" t="s">
        <v>76</v>
      </c>
      <c r="AY142" s="271" t="s">
        <v>127</v>
      </c>
    </row>
    <row r="143" s="13" customFormat="1">
      <c r="A143" s="13"/>
      <c r="B143" s="233"/>
      <c r="C143" s="234"/>
      <c r="D143" s="235" t="s">
        <v>175</v>
      </c>
      <c r="E143" s="236" t="s">
        <v>1</v>
      </c>
      <c r="F143" s="237" t="s">
        <v>242</v>
      </c>
      <c r="G143" s="234"/>
      <c r="H143" s="238">
        <v>1620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175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127</v>
      </c>
    </row>
    <row r="144" s="13" customFormat="1">
      <c r="A144" s="13"/>
      <c r="B144" s="233"/>
      <c r="C144" s="234"/>
      <c r="D144" s="235" t="s">
        <v>175</v>
      </c>
      <c r="E144" s="236" t="s">
        <v>1</v>
      </c>
      <c r="F144" s="237" t="s">
        <v>243</v>
      </c>
      <c r="G144" s="234"/>
      <c r="H144" s="238">
        <v>223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175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127</v>
      </c>
    </row>
    <row r="145" s="14" customFormat="1">
      <c r="A145" s="14"/>
      <c r="B145" s="245"/>
      <c r="C145" s="246"/>
      <c r="D145" s="235" t="s">
        <v>175</v>
      </c>
      <c r="E145" s="247" t="s">
        <v>1</v>
      </c>
      <c r="F145" s="248" t="s">
        <v>177</v>
      </c>
      <c r="G145" s="246"/>
      <c r="H145" s="249">
        <v>1843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175</v>
      </c>
      <c r="AU145" s="255" t="s">
        <v>86</v>
      </c>
      <c r="AV145" s="14" t="s">
        <v>143</v>
      </c>
      <c r="AW145" s="14" t="s">
        <v>32</v>
      </c>
      <c r="AX145" s="14" t="s">
        <v>84</v>
      </c>
      <c r="AY145" s="255" t="s">
        <v>127</v>
      </c>
    </row>
    <row r="146" s="2" customFormat="1" ht="24.15" customHeight="1">
      <c r="A146" s="38"/>
      <c r="B146" s="39"/>
      <c r="C146" s="219" t="s">
        <v>150</v>
      </c>
      <c r="D146" s="219" t="s">
        <v>130</v>
      </c>
      <c r="E146" s="220" t="s">
        <v>244</v>
      </c>
      <c r="F146" s="221" t="s">
        <v>245</v>
      </c>
      <c r="G146" s="222" t="s">
        <v>222</v>
      </c>
      <c r="H146" s="223">
        <v>765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0.23999999999999999</v>
      </c>
      <c r="T146" s="230">
        <f>S146*H146</f>
        <v>183.59999999999999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143</v>
      </c>
      <c r="AT146" s="231" t="s">
        <v>130</v>
      </c>
      <c r="AU146" s="231" t="s">
        <v>86</v>
      </c>
      <c r="AY146" s="17" t="s">
        <v>127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143</v>
      </c>
      <c r="BM146" s="231" t="s">
        <v>246</v>
      </c>
    </row>
    <row r="147" s="15" customFormat="1">
      <c r="A147" s="15"/>
      <c r="B147" s="262"/>
      <c r="C147" s="263"/>
      <c r="D147" s="235" t="s">
        <v>175</v>
      </c>
      <c r="E147" s="264" t="s">
        <v>1</v>
      </c>
      <c r="F147" s="265" t="s">
        <v>237</v>
      </c>
      <c r="G147" s="263"/>
      <c r="H147" s="264" t="s">
        <v>1</v>
      </c>
      <c r="I147" s="266"/>
      <c r="J147" s="263"/>
      <c r="K147" s="263"/>
      <c r="L147" s="267"/>
      <c r="M147" s="268"/>
      <c r="N147" s="269"/>
      <c r="O147" s="269"/>
      <c r="P147" s="269"/>
      <c r="Q147" s="269"/>
      <c r="R147" s="269"/>
      <c r="S147" s="269"/>
      <c r="T147" s="27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1" t="s">
        <v>175</v>
      </c>
      <c r="AU147" s="271" t="s">
        <v>86</v>
      </c>
      <c r="AV147" s="15" t="s">
        <v>84</v>
      </c>
      <c r="AW147" s="15" t="s">
        <v>32</v>
      </c>
      <c r="AX147" s="15" t="s">
        <v>76</v>
      </c>
      <c r="AY147" s="271" t="s">
        <v>127</v>
      </c>
    </row>
    <row r="148" s="13" customFormat="1">
      <c r="A148" s="13"/>
      <c r="B148" s="233"/>
      <c r="C148" s="234"/>
      <c r="D148" s="235" t="s">
        <v>175</v>
      </c>
      <c r="E148" s="236" t="s">
        <v>1</v>
      </c>
      <c r="F148" s="237" t="s">
        <v>247</v>
      </c>
      <c r="G148" s="234"/>
      <c r="H148" s="238">
        <v>223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175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127</v>
      </c>
    </row>
    <row r="149" s="13" customFormat="1">
      <c r="A149" s="13"/>
      <c r="B149" s="233"/>
      <c r="C149" s="234"/>
      <c r="D149" s="235" t="s">
        <v>175</v>
      </c>
      <c r="E149" s="236" t="s">
        <v>1</v>
      </c>
      <c r="F149" s="237" t="s">
        <v>248</v>
      </c>
      <c r="G149" s="234"/>
      <c r="H149" s="238">
        <v>542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175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127</v>
      </c>
    </row>
    <row r="150" s="14" customFormat="1">
      <c r="A150" s="14"/>
      <c r="B150" s="245"/>
      <c r="C150" s="246"/>
      <c r="D150" s="235" t="s">
        <v>175</v>
      </c>
      <c r="E150" s="247" t="s">
        <v>1</v>
      </c>
      <c r="F150" s="248" t="s">
        <v>177</v>
      </c>
      <c r="G150" s="246"/>
      <c r="H150" s="249">
        <v>765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175</v>
      </c>
      <c r="AU150" s="255" t="s">
        <v>86</v>
      </c>
      <c r="AV150" s="14" t="s">
        <v>143</v>
      </c>
      <c r="AW150" s="14" t="s">
        <v>32</v>
      </c>
      <c r="AX150" s="14" t="s">
        <v>84</v>
      </c>
      <c r="AY150" s="255" t="s">
        <v>127</v>
      </c>
    </row>
    <row r="151" s="2" customFormat="1" ht="24.15" customHeight="1">
      <c r="A151" s="38"/>
      <c r="B151" s="39"/>
      <c r="C151" s="219" t="s">
        <v>154</v>
      </c>
      <c r="D151" s="219" t="s">
        <v>130</v>
      </c>
      <c r="E151" s="220" t="s">
        <v>249</v>
      </c>
      <c r="F151" s="221" t="s">
        <v>250</v>
      </c>
      <c r="G151" s="222" t="s">
        <v>222</v>
      </c>
      <c r="H151" s="223">
        <v>845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0.22</v>
      </c>
      <c r="T151" s="230">
        <f>S151*H151</f>
        <v>185.90000000000001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143</v>
      </c>
      <c r="AT151" s="231" t="s">
        <v>130</v>
      </c>
      <c r="AU151" s="231" t="s">
        <v>86</v>
      </c>
      <c r="AY151" s="17" t="s">
        <v>127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143</v>
      </c>
      <c r="BM151" s="231" t="s">
        <v>251</v>
      </c>
    </row>
    <row r="152" s="15" customFormat="1">
      <c r="A152" s="15"/>
      <c r="B152" s="262"/>
      <c r="C152" s="263"/>
      <c r="D152" s="235" t="s">
        <v>175</v>
      </c>
      <c r="E152" s="264" t="s">
        <v>1</v>
      </c>
      <c r="F152" s="265" t="s">
        <v>237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1" t="s">
        <v>175</v>
      </c>
      <c r="AU152" s="271" t="s">
        <v>86</v>
      </c>
      <c r="AV152" s="15" t="s">
        <v>84</v>
      </c>
      <c r="AW152" s="15" t="s">
        <v>32</v>
      </c>
      <c r="AX152" s="15" t="s">
        <v>76</v>
      </c>
      <c r="AY152" s="271" t="s">
        <v>127</v>
      </c>
    </row>
    <row r="153" s="13" customFormat="1">
      <c r="A153" s="13"/>
      <c r="B153" s="233"/>
      <c r="C153" s="234"/>
      <c r="D153" s="235" t="s">
        <v>175</v>
      </c>
      <c r="E153" s="236" t="s">
        <v>1</v>
      </c>
      <c r="F153" s="237" t="s">
        <v>252</v>
      </c>
      <c r="G153" s="234"/>
      <c r="H153" s="238">
        <v>765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175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127</v>
      </c>
    </row>
    <row r="154" s="13" customFormat="1">
      <c r="A154" s="13"/>
      <c r="B154" s="233"/>
      <c r="C154" s="234"/>
      <c r="D154" s="235" t="s">
        <v>175</v>
      </c>
      <c r="E154" s="236" t="s">
        <v>1</v>
      </c>
      <c r="F154" s="237" t="s">
        <v>253</v>
      </c>
      <c r="G154" s="234"/>
      <c r="H154" s="238">
        <v>80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175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127</v>
      </c>
    </row>
    <row r="155" s="14" customFormat="1">
      <c r="A155" s="14"/>
      <c r="B155" s="245"/>
      <c r="C155" s="246"/>
      <c r="D155" s="235" t="s">
        <v>175</v>
      </c>
      <c r="E155" s="247" t="s">
        <v>1</v>
      </c>
      <c r="F155" s="248" t="s">
        <v>177</v>
      </c>
      <c r="G155" s="246"/>
      <c r="H155" s="249">
        <v>845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175</v>
      </c>
      <c r="AU155" s="255" t="s">
        <v>86</v>
      </c>
      <c r="AV155" s="14" t="s">
        <v>143</v>
      </c>
      <c r="AW155" s="14" t="s">
        <v>32</v>
      </c>
      <c r="AX155" s="14" t="s">
        <v>84</v>
      </c>
      <c r="AY155" s="255" t="s">
        <v>127</v>
      </c>
    </row>
    <row r="156" s="2" customFormat="1" ht="24.15" customHeight="1">
      <c r="A156" s="38"/>
      <c r="B156" s="39"/>
      <c r="C156" s="219" t="s">
        <v>160</v>
      </c>
      <c r="D156" s="219" t="s">
        <v>130</v>
      </c>
      <c r="E156" s="220" t="s">
        <v>254</v>
      </c>
      <c r="F156" s="221" t="s">
        <v>255</v>
      </c>
      <c r="G156" s="222" t="s">
        <v>222</v>
      </c>
      <c r="H156" s="223">
        <v>1620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0.45000000000000001</v>
      </c>
      <c r="T156" s="230">
        <f>S156*H156</f>
        <v>729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143</v>
      </c>
      <c r="AT156" s="231" t="s">
        <v>130</v>
      </c>
      <c r="AU156" s="231" t="s">
        <v>86</v>
      </c>
      <c r="AY156" s="17" t="s">
        <v>127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143</v>
      </c>
      <c r="BM156" s="231" t="s">
        <v>256</v>
      </c>
    </row>
    <row r="157" s="15" customFormat="1">
      <c r="A157" s="15"/>
      <c r="B157" s="262"/>
      <c r="C157" s="263"/>
      <c r="D157" s="235" t="s">
        <v>175</v>
      </c>
      <c r="E157" s="264" t="s">
        <v>1</v>
      </c>
      <c r="F157" s="265" t="s">
        <v>237</v>
      </c>
      <c r="G157" s="263"/>
      <c r="H157" s="264" t="s">
        <v>1</v>
      </c>
      <c r="I157" s="266"/>
      <c r="J157" s="263"/>
      <c r="K157" s="263"/>
      <c r="L157" s="267"/>
      <c r="M157" s="268"/>
      <c r="N157" s="269"/>
      <c r="O157" s="269"/>
      <c r="P157" s="269"/>
      <c r="Q157" s="269"/>
      <c r="R157" s="269"/>
      <c r="S157" s="269"/>
      <c r="T157" s="27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1" t="s">
        <v>175</v>
      </c>
      <c r="AU157" s="271" t="s">
        <v>86</v>
      </c>
      <c r="AV157" s="15" t="s">
        <v>84</v>
      </c>
      <c r="AW157" s="15" t="s">
        <v>32</v>
      </c>
      <c r="AX157" s="15" t="s">
        <v>76</v>
      </c>
      <c r="AY157" s="271" t="s">
        <v>127</v>
      </c>
    </row>
    <row r="158" s="13" customFormat="1">
      <c r="A158" s="13"/>
      <c r="B158" s="233"/>
      <c r="C158" s="234"/>
      <c r="D158" s="235" t="s">
        <v>175</v>
      </c>
      <c r="E158" s="236" t="s">
        <v>1</v>
      </c>
      <c r="F158" s="237" t="s">
        <v>257</v>
      </c>
      <c r="G158" s="234"/>
      <c r="H158" s="238">
        <v>1620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175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127</v>
      </c>
    </row>
    <row r="159" s="14" customFormat="1">
      <c r="A159" s="14"/>
      <c r="B159" s="245"/>
      <c r="C159" s="246"/>
      <c r="D159" s="235" t="s">
        <v>175</v>
      </c>
      <c r="E159" s="247" t="s">
        <v>1</v>
      </c>
      <c r="F159" s="248" t="s">
        <v>177</v>
      </c>
      <c r="G159" s="246"/>
      <c r="H159" s="249">
        <v>1620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175</v>
      </c>
      <c r="AU159" s="255" t="s">
        <v>86</v>
      </c>
      <c r="AV159" s="14" t="s">
        <v>143</v>
      </c>
      <c r="AW159" s="14" t="s">
        <v>32</v>
      </c>
      <c r="AX159" s="14" t="s">
        <v>84</v>
      </c>
      <c r="AY159" s="255" t="s">
        <v>127</v>
      </c>
    </row>
    <row r="160" s="2" customFormat="1" ht="33" customHeight="1">
      <c r="A160" s="38"/>
      <c r="B160" s="39"/>
      <c r="C160" s="219" t="s">
        <v>163</v>
      </c>
      <c r="D160" s="219" t="s">
        <v>130</v>
      </c>
      <c r="E160" s="220" t="s">
        <v>258</v>
      </c>
      <c r="F160" s="221" t="s">
        <v>259</v>
      </c>
      <c r="G160" s="222" t="s">
        <v>222</v>
      </c>
      <c r="H160" s="223">
        <v>1665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9.0000000000000006E-05</v>
      </c>
      <c r="R160" s="229">
        <f>Q160*H160</f>
        <v>0.14985000000000001</v>
      </c>
      <c r="S160" s="229">
        <v>0.11500000000000001</v>
      </c>
      <c r="T160" s="230">
        <f>S160*H160</f>
        <v>191.47499999999999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143</v>
      </c>
      <c r="AT160" s="231" t="s">
        <v>130</v>
      </c>
      <c r="AU160" s="231" t="s">
        <v>86</v>
      </c>
      <c r="AY160" s="17" t="s">
        <v>127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143</v>
      </c>
      <c r="BM160" s="231" t="s">
        <v>260</v>
      </c>
    </row>
    <row r="161" s="15" customFormat="1">
      <c r="A161" s="15"/>
      <c r="B161" s="262"/>
      <c r="C161" s="263"/>
      <c r="D161" s="235" t="s">
        <v>175</v>
      </c>
      <c r="E161" s="264" t="s">
        <v>1</v>
      </c>
      <c r="F161" s="265" t="s">
        <v>237</v>
      </c>
      <c r="G161" s="263"/>
      <c r="H161" s="264" t="s">
        <v>1</v>
      </c>
      <c r="I161" s="266"/>
      <c r="J161" s="263"/>
      <c r="K161" s="263"/>
      <c r="L161" s="267"/>
      <c r="M161" s="268"/>
      <c r="N161" s="269"/>
      <c r="O161" s="269"/>
      <c r="P161" s="269"/>
      <c r="Q161" s="269"/>
      <c r="R161" s="269"/>
      <c r="S161" s="269"/>
      <c r="T161" s="27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1" t="s">
        <v>175</v>
      </c>
      <c r="AU161" s="271" t="s">
        <v>86</v>
      </c>
      <c r="AV161" s="15" t="s">
        <v>84</v>
      </c>
      <c r="AW161" s="15" t="s">
        <v>32</v>
      </c>
      <c r="AX161" s="15" t="s">
        <v>76</v>
      </c>
      <c r="AY161" s="271" t="s">
        <v>127</v>
      </c>
    </row>
    <row r="162" s="13" customFormat="1">
      <c r="A162" s="13"/>
      <c r="B162" s="233"/>
      <c r="C162" s="234"/>
      <c r="D162" s="235" t="s">
        <v>175</v>
      </c>
      <c r="E162" s="236" t="s">
        <v>1</v>
      </c>
      <c r="F162" s="237" t="s">
        <v>261</v>
      </c>
      <c r="G162" s="234"/>
      <c r="H162" s="238">
        <v>1620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175</v>
      </c>
      <c r="AU162" s="244" t="s">
        <v>86</v>
      </c>
      <c r="AV162" s="13" t="s">
        <v>86</v>
      </c>
      <c r="AW162" s="13" t="s">
        <v>32</v>
      </c>
      <c r="AX162" s="13" t="s">
        <v>76</v>
      </c>
      <c r="AY162" s="244" t="s">
        <v>127</v>
      </c>
    </row>
    <row r="163" s="13" customFormat="1">
      <c r="A163" s="13"/>
      <c r="B163" s="233"/>
      <c r="C163" s="234"/>
      <c r="D163" s="235" t="s">
        <v>175</v>
      </c>
      <c r="E163" s="236" t="s">
        <v>1</v>
      </c>
      <c r="F163" s="237" t="s">
        <v>262</v>
      </c>
      <c r="G163" s="234"/>
      <c r="H163" s="238">
        <v>45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175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127</v>
      </c>
    </row>
    <row r="164" s="14" customFormat="1">
      <c r="A164" s="14"/>
      <c r="B164" s="245"/>
      <c r="C164" s="246"/>
      <c r="D164" s="235" t="s">
        <v>175</v>
      </c>
      <c r="E164" s="247" t="s">
        <v>1</v>
      </c>
      <c r="F164" s="248" t="s">
        <v>177</v>
      </c>
      <c r="G164" s="246"/>
      <c r="H164" s="249">
        <v>1665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175</v>
      </c>
      <c r="AU164" s="255" t="s">
        <v>86</v>
      </c>
      <c r="AV164" s="14" t="s">
        <v>143</v>
      </c>
      <c r="AW164" s="14" t="s">
        <v>32</v>
      </c>
      <c r="AX164" s="14" t="s">
        <v>84</v>
      </c>
      <c r="AY164" s="255" t="s">
        <v>127</v>
      </c>
    </row>
    <row r="165" s="2" customFormat="1" ht="33" customHeight="1">
      <c r="A165" s="38"/>
      <c r="B165" s="39"/>
      <c r="C165" s="219" t="s">
        <v>167</v>
      </c>
      <c r="D165" s="219" t="s">
        <v>130</v>
      </c>
      <c r="E165" s="220" t="s">
        <v>263</v>
      </c>
      <c r="F165" s="221" t="s">
        <v>264</v>
      </c>
      <c r="G165" s="222" t="s">
        <v>222</v>
      </c>
      <c r="H165" s="223">
        <v>1642.5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0.00016000000000000001</v>
      </c>
      <c r="R165" s="229">
        <f>Q165*H165</f>
        <v>0.26280000000000003</v>
      </c>
      <c r="S165" s="229">
        <v>0.23000000000000001</v>
      </c>
      <c r="T165" s="230">
        <f>S165*H165</f>
        <v>377.77500000000003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143</v>
      </c>
      <c r="AT165" s="231" t="s">
        <v>130</v>
      </c>
      <c r="AU165" s="231" t="s">
        <v>86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143</v>
      </c>
      <c r="BM165" s="231" t="s">
        <v>265</v>
      </c>
    </row>
    <row r="166" s="15" customFormat="1">
      <c r="A166" s="15"/>
      <c r="B166" s="262"/>
      <c r="C166" s="263"/>
      <c r="D166" s="235" t="s">
        <v>175</v>
      </c>
      <c r="E166" s="264" t="s">
        <v>1</v>
      </c>
      <c r="F166" s="265" t="s">
        <v>237</v>
      </c>
      <c r="G166" s="263"/>
      <c r="H166" s="264" t="s">
        <v>1</v>
      </c>
      <c r="I166" s="266"/>
      <c r="J166" s="263"/>
      <c r="K166" s="263"/>
      <c r="L166" s="267"/>
      <c r="M166" s="268"/>
      <c r="N166" s="269"/>
      <c r="O166" s="269"/>
      <c r="P166" s="269"/>
      <c r="Q166" s="269"/>
      <c r="R166" s="269"/>
      <c r="S166" s="269"/>
      <c r="T166" s="27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1" t="s">
        <v>175</v>
      </c>
      <c r="AU166" s="271" t="s">
        <v>86</v>
      </c>
      <c r="AV166" s="15" t="s">
        <v>84</v>
      </c>
      <c r="AW166" s="15" t="s">
        <v>32</v>
      </c>
      <c r="AX166" s="15" t="s">
        <v>76</v>
      </c>
      <c r="AY166" s="271" t="s">
        <v>127</v>
      </c>
    </row>
    <row r="167" s="13" customFormat="1">
      <c r="A167" s="13"/>
      <c r="B167" s="233"/>
      <c r="C167" s="234"/>
      <c r="D167" s="235" t="s">
        <v>175</v>
      </c>
      <c r="E167" s="236" t="s">
        <v>1</v>
      </c>
      <c r="F167" s="237" t="s">
        <v>266</v>
      </c>
      <c r="G167" s="234"/>
      <c r="H167" s="238">
        <v>1620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175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127</v>
      </c>
    </row>
    <row r="168" s="13" customFormat="1">
      <c r="A168" s="13"/>
      <c r="B168" s="233"/>
      <c r="C168" s="234"/>
      <c r="D168" s="235" t="s">
        <v>175</v>
      </c>
      <c r="E168" s="236" t="s">
        <v>1</v>
      </c>
      <c r="F168" s="237" t="s">
        <v>267</v>
      </c>
      <c r="G168" s="234"/>
      <c r="H168" s="238">
        <v>22.5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175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127</v>
      </c>
    </row>
    <row r="169" s="14" customFormat="1">
      <c r="A169" s="14"/>
      <c r="B169" s="245"/>
      <c r="C169" s="246"/>
      <c r="D169" s="235" t="s">
        <v>175</v>
      </c>
      <c r="E169" s="247" t="s">
        <v>1</v>
      </c>
      <c r="F169" s="248" t="s">
        <v>177</v>
      </c>
      <c r="G169" s="246"/>
      <c r="H169" s="249">
        <v>1642.5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175</v>
      </c>
      <c r="AU169" s="255" t="s">
        <v>86</v>
      </c>
      <c r="AV169" s="14" t="s">
        <v>143</v>
      </c>
      <c r="AW169" s="14" t="s">
        <v>32</v>
      </c>
      <c r="AX169" s="14" t="s">
        <v>84</v>
      </c>
      <c r="AY169" s="255" t="s">
        <v>127</v>
      </c>
    </row>
    <row r="170" s="2" customFormat="1" ht="16.5" customHeight="1">
      <c r="A170" s="38"/>
      <c r="B170" s="39"/>
      <c r="C170" s="219" t="s">
        <v>171</v>
      </c>
      <c r="D170" s="219" t="s">
        <v>130</v>
      </c>
      <c r="E170" s="220" t="s">
        <v>268</v>
      </c>
      <c r="F170" s="221" t="s">
        <v>269</v>
      </c>
      <c r="G170" s="222" t="s">
        <v>270</v>
      </c>
      <c r="H170" s="223">
        <v>563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0.20499999999999999</v>
      </c>
      <c r="T170" s="230">
        <f>S170*H170</f>
        <v>115.41499999999999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143</v>
      </c>
      <c r="AT170" s="231" t="s">
        <v>130</v>
      </c>
      <c r="AU170" s="231" t="s">
        <v>86</v>
      </c>
      <c r="AY170" s="17" t="s">
        <v>127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143</v>
      </c>
      <c r="BM170" s="231" t="s">
        <v>271</v>
      </c>
    </row>
    <row r="171" s="15" customFormat="1">
      <c r="A171" s="15"/>
      <c r="B171" s="262"/>
      <c r="C171" s="263"/>
      <c r="D171" s="235" t="s">
        <v>175</v>
      </c>
      <c r="E171" s="264" t="s">
        <v>1</v>
      </c>
      <c r="F171" s="265" t="s">
        <v>272</v>
      </c>
      <c r="G171" s="263"/>
      <c r="H171" s="264" t="s">
        <v>1</v>
      </c>
      <c r="I171" s="266"/>
      <c r="J171" s="263"/>
      <c r="K171" s="263"/>
      <c r="L171" s="267"/>
      <c r="M171" s="268"/>
      <c r="N171" s="269"/>
      <c r="O171" s="269"/>
      <c r="P171" s="269"/>
      <c r="Q171" s="269"/>
      <c r="R171" s="269"/>
      <c r="S171" s="269"/>
      <c r="T171" s="27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1" t="s">
        <v>175</v>
      </c>
      <c r="AU171" s="271" t="s">
        <v>86</v>
      </c>
      <c r="AV171" s="15" t="s">
        <v>84</v>
      </c>
      <c r="AW171" s="15" t="s">
        <v>32</v>
      </c>
      <c r="AX171" s="15" t="s">
        <v>76</v>
      </c>
      <c r="AY171" s="271" t="s">
        <v>127</v>
      </c>
    </row>
    <row r="172" s="13" customFormat="1">
      <c r="A172" s="13"/>
      <c r="B172" s="233"/>
      <c r="C172" s="234"/>
      <c r="D172" s="235" t="s">
        <v>175</v>
      </c>
      <c r="E172" s="236" t="s">
        <v>1</v>
      </c>
      <c r="F172" s="237" t="s">
        <v>273</v>
      </c>
      <c r="G172" s="234"/>
      <c r="H172" s="238">
        <v>563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175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127</v>
      </c>
    </row>
    <row r="173" s="14" customFormat="1">
      <c r="A173" s="14"/>
      <c r="B173" s="245"/>
      <c r="C173" s="246"/>
      <c r="D173" s="235" t="s">
        <v>175</v>
      </c>
      <c r="E173" s="247" t="s">
        <v>1</v>
      </c>
      <c r="F173" s="248" t="s">
        <v>177</v>
      </c>
      <c r="G173" s="246"/>
      <c r="H173" s="249">
        <v>563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175</v>
      </c>
      <c r="AU173" s="255" t="s">
        <v>86</v>
      </c>
      <c r="AV173" s="14" t="s">
        <v>143</v>
      </c>
      <c r="AW173" s="14" t="s">
        <v>32</v>
      </c>
      <c r="AX173" s="14" t="s">
        <v>84</v>
      </c>
      <c r="AY173" s="255" t="s">
        <v>127</v>
      </c>
    </row>
    <row r="174" s="2" customFormat="1" ht="24.15" customHeight="1">
      <c r="A174" s="38"/>
      <c r="B174" s="39"/>
      <c r="C174" s="219" t="s">
        <v>178</v>
      </c>
      <c r="D174" s="219" t="s">
        <v>130</v>
      </c>
      <c r="E174" s="220" t="s">
        <v>274</v>
      </c>
      <c r="F174" s="221" t="s">
        <v>275</v>
      </c>
      <c r="G174" s="222" t="s">
        <v>270</v>
      </c>
      <c r="H174" s="223">
        <v>130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0.01269</v>
      </c>
      <c r="R174" s="229">
        <f>Q174*H174</f>
        <v>1.6496999999999999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143</v>
      </c>
      <c r="AT174" s="231" t="s">
        <v>130</v>
      </c>
      <c r="AU174" s="231" t="s">
        <v>86</v>
      </c>
      <c r="AY174" s="17" t="s">
        <v>127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143</v>
      </c>
      <c r="BM174" s="231" t="s">
        <v>276</v>
      </c>
    </row>
    <row r="175" s="13" customFormat="1">
      <c r="A175" s="13"/>
      <c r="B175" s="233"/>
      <c r="C175" s="234"/>
      <c r="D175" s="235" t="s">
        <v>175</v>
      </c>
      <c r="E175" s="236" t="s">
        <v>1</v>
      </c>
      <c r="F175" s="237" t="s">
        <v>277</v>
      </c>
      <c r="G175" s="234"/>
      <c r="H175" s="238">
        <v>130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175</v>
      </c>
      <c r="AU175" s="244" t="s">
        <v>86</v>
      </c>
      <c r="AV175" s="13" t="s">
        <v>86</v>
      </c>
      <c r="AW175" s="13" t="s">
        <v>32</v>
      </c>
      <c r="AX175" s="13" t="s">
        <v>76</v>
      </c>
      <c r="AY175" s="244" t="s">
        <v>127</v>
      </c>
    </row>
    <row r="176" s="14" customFormat="1">
      <c r="A176" s="14"/>
      <c r="B176" s="245"/>
      <c r="C176" s="246"/>
      <c r="D176" s="235" t="s">
        <v>175</v>
      </c>
      <c r="E176" s="247" t="s">
        <v>1</v>
      </c>
      <c r="F176" s="248" t="s">
        <v>177</v>
      </c>
      <c r="G176" s="246"/>
      <c r="H176" s="249">
        <v>130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175</v>
      </c>
      <c r="AU176" s="255" t="s">
        <v>86</v>
      </c>
      <c r="AV176" s="14" t="s">
        <v>143</v>
      </c>
      <c r="AW176" s="14" t="s">
        <v>32</v>
      </c>
      <c r="AX176" s="14" t="s">
        <v>84</v>
      </c>
      <c r="AY176" s="255" t="s">
        <v>127</v>
      </c>
    </row>
    <row r="177" s="2" customFormat="1" ht="24.15" customHeight="1">
      <c r="A177" s="38"/>
      <c r="B177" s="39"/>
      <c r="C177" s="219" t="s">
        <v>185</v>
      </c>
      <c r="D177" s="219" t="s">
        <v>130</v>
      </c>
      <c r="E177" s="220" t="s">
        <v>278</v>
      </c>
      <c r="F177" s="221" t="s">
        <v>279</v>
      </c>
      <c r="G177" s="222" t="s">
        <v>270</v>
      </c>
      <c r="H177" s="223">
        <v>260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0.036900000000000002</v>
      </c>
      <c r="R177" s="229">
        <f>Q177*H177</f>
        <v>9.5940000000000012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143</v>
      </c>
      <c r="AT177" s="231" t="s">
        <v>130</v>
      </c>
      <c r="AU177" s="231" t="s">
        <v>86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143</v>
      </c>
      <c r="BM177" s="231" t="s">
        <v>280</v>
      </c>
    </row>
    <row r="178" s="13" customFormat="1">
      <c r="A178" s="13"/>
      <c r="B178" s="233"/>
      <c r="C178" s="234"/>
      <c r="D178" s="235" t="s">
        <v>175</v>
      </c>
      <c r="E178" s="236" t="s">
        <v>1</v>
      </c>
      <c r="F178" s="237" t="s">
        <v>281</v>
      </c>
      <c r="G178" s="234"/>
      <c r="H178" s="238">
        <v>260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175</v>
      </c>
      <c r="AU178" s="244" t="s">
        <v>86</v>
      </c>
      <c r="AV178" s="13" t="s">
        <v>86</v>
      </c>
      <c r="AW178" s="13" t="s">
        <v>32</v>
      </c>
      <c r="AX178" s="13" t="s">
        <v>76</v>
      </c>
      <c r="AY178" s="244" t="s">
        <v>127</v>
      </c>
    </row>
    <row r="179" s="14" customFormat="1">
      <c r="A179" s="14"/>
      <c r="B179" s="245"/>
      <c r="C179" s="246"/>
      <c r="D179" s="235" t="s">
        <v>175</v>
      </c>
      <c r="E179" s="247" t="s">
        <v>1</v>
      </c>
      <c r="F179" s="248" t="s">
        <v>177</v>
      </c>
      <c r="G179" s="246"/>
      <c r="H179" s="249">
        <v>260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175</v>
      </c>
      <c r="AU179" s="255" t="s">
        <v>86</v>
      </c>
      <c r="AV179" s="14" t="s">
        <v>143</v>
      </c>
      <c r="AW179" s="14" t="s">
        <v>32</v>
      </c>
      <c r="AX179" s="14" t="s">
        <v>84</v>
      </c>
      <c r="AY179" s="255" t="s">
        <v>127</v>
      </c>
    </row>
    <row r="180" s="2" customFormat="1" ht="37.8" customHeight="1">
      <c r="A180" s="38"/>
      <c r="B180" s="39"/>
      <c r="C180" s="219" t="s">
        <v>189</v>
      </c>
      <c r="D180" s="219" t="s">
        <v>130</v>
      </c>
      <c r="E180" s="220" t="s">
        <v>282</v>
      </c>
      <c r="F180" s="221" t="s">
        <v>283</v>
      </c>
      <c r="G180" s="222" t="s">
        <v>284</v>
      </c>
      <c r="H180" s="223">
        <v>917.70000000000005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143</v>
      </c>
      <c r="AT180" s="231" t="s">
        <v>130</v>
      </c>
      <c r="AU180" s="231" t="s">
        <v>86</v>
      </c>
      <c r="AY180" s="17" t="s">
        <v>127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143</v>
      </c>
      <c r="BM180" s="231" t="s">
        <v>285</v>
      </c>
    </row>
    <row r="181" s="15" customFormat="1">
      <c r="A181" s="15"/>
      <c r="B181" s="262"/>
      <c r="C181" s="263"/>
      <c r="D181" s="235" t="s">
        <v>175</v>
      </c>
      <c r="E181" s="264" t="s">
        <v>1</v>
      </c>
      <c r="F181" s="265" t="s">
        <v>286</v>
      </c>
      <c r="G181" s="263"/>
      <c r="H181" s="264" t="s">
        <v>1</v>
      </c>
      <c r="I181" s="266"/>
      <c r="J181" s="263"/>
      <c r="K181" s="263"/>
      <c r="L181" s="267"/>
      <c r="M181" s="268"/>
      <c r="N181" s="269"/>
      <c r="O181" s="269"/>
      <c r="P181" s="269"/>
      <c r="Q181" s="269"/>
      <c r="R181" s="269"/>
      <c r="S181" s="269"/>
      <c r="T181" s="27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1" t="s">
        <v>175</v>
      </c>
      <c r="AU181" s="271" t="s">
        <v>86</v>
      </c>
      <c r="AV181" s="15" t="s">
        <v>84</v>
      </c>
      <c r="AW181" s="15" t="s">
        <v>32</v>
      </c>
      <c r="AX181" s="15" t="s">
        <v>76</v>
      </c>
      <c r="AY181" s="271" t="s">
        <v>127</v>
      </c>
    </row>
    <row r="182" s="13" customFormat="1">
      <c r="A182" s="13"/>
      <c r="B182" s="233"/>
      <c r="C182" s="234"/>
      <c r="D182" s="235" t="s">
        <v>175</v>
      </c>
      <c r="E182" s="236" t="s">
        <v>1</v>
      </c>
      <c r="F182" s="237" t="s">
        <v>287</v>
      </c>
      <c r="G182" s="234"/>
      <c r="H182" s="238">
        <v>648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175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127</v>
      </c>
    </row>
    <row r="183" s="13" customFormat="1">
      <c r="A183" s="13"/>
      <c r="B183" s="233"/>
      <c r="C183" s="234"/>
      <c r="D183" s="235" t="s">
        <v>175</v>
      </c>
      <c r="E183" s="236" t="s">
        <v>1</v>
      </c>
      <c r="F183" s="237" t="s">
        <v>288</v>
      </c>
      <c r="G183" s="234"/>
      <c r="H183" s="238">
        <v>269.69999999999999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175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127</v>
      </c>
    </row>
    <row r="184" s="14" customFormat="1">
      <c r="A184" s="14"/>
      <c r="B184" s="245"/>
      <c r="C184" s="246"/>
      <c r="D184" s="235" t="s">
        <v>175</v>
      </c>
      <c r="E184" s="247" t="s">
        <v>1</v>
      </c>
      <c r="F184" s="248" t="s">
        <v>177</v>
      </c>
      <c r="G184" s="246"/>
      <c r="H184" s="249">
        <v>917.70000000000005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175</v>
      </c>
      <c r="AU184" s="255" t="s">
        <v>86</v>
      </c>
      <c r="AV184" s="14" t="s">
        <v>143</v>
      </c>
      <c r="AW184" s="14" t="s">
        <v>32</v>
      </c>
      <c r="AX184" s="14" t="s">
        <v>84</v>
      </c>
      <c r="AY184" s="255" t="s">
        <v>127</v>
      </c>
    </row>
    <row r="185" s="2" customFormat="1" ht="24.15" customHeight="1">
      <c r="A185" s="38"/>
      <c r="B185" s="39"/>
      <c r="C185" s="219" t="s">
        <v>8</v>
      </c>
      <c r="D185" s="219" t="s">
        <v>130</v>
      </c>
      <c r="E185" s="220" t="s">
        <v>289</v>
      </c>
      <c r="F185" s="221" t="s">
        <v>290</v>
      </c>
      <c r="G185" s="222" t="s">
        <v>284</v>
      </c>
      <c r="H185" s="223">
        <v>31.800000000000001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143</v>
      </c>
      <c r="AT185" s="231" t="s">
        <v>130</v>
      </c>
      <c r="AU185" s="231" t="s">
        <v>86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143</v>
      </c>
      <c r="BM185" s="231" t="s">
        <v>291</v>
      </c>
    </row>
    <row r="186" s="13" customFormat="1">
      <c r="A186" s="13"/>
      <c r="B186" s="233"/>
      <c r="C186" s="234"/>
      <c r="D186" s="235" t="s">
        <v>175</v>
      </c>
      <c r="E186" s="236" t="s">
        <v>1</v>
      </c>
      <c r="F186" s="237" t="s">
        <v>292</v>
      </c>
      <c r="G186" s="234"/>
      <c r="H186" s="238">
        <v>31.800000000000001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175</v>
      </c>
      <c r="AU186" s="244" t="s">
        <v>86</v>
      </c>
      <c r="AV186" s="13" t="s">
        <v>86</v>
      </c>
      <c r="AW186" s="13" t="s">
        <v>32</v>
      </c>
      <c r="AX186" s="13" t="s">
        <v>76</v>
      </c>
      <c r="AY186" s="244" t="s">
        <v>127</v>
      </c>
    </row>
    <row r="187" s="14" customFormat="1">
      <c r="A187" s="14"/>
      <c r="B187" s="245"/>
      <c r="C187" s="246"/>
      <c r="D187" s="235" t="s">
        <v>175</v>
      </c>
      <c r="E187" s="247" t="s">
        <v>1</v>
      </c>
      <c r="F187" s="248" t="s">
        <v>177</v>
      </c>
      <c r="G187" s="246"/>
      <c r="H187" s="249">
        <v>31.800000000000001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175</v>
      </c>
      <c r="AU187" s="255" t="s">
        <v>86</v>
      </c>
      <c r="AV187" s="14" t="s">
        <v>143</v>
      </c>
      <c r="AW187" s="14" t="s">
        <v>32</v>
      </c>
      <c r="AX187" s="14" t="s">
        <v>84</v>
      </c>
      <c r="AY187" s="255" t="s">
        <v>127</v>
      </c>
    </row>
    <row r="188" s="2" customFormat="1" ht="37.8" customHeight="1">
      <c r="A188" s="38"/>
      <c r="B188" s="39"/>
      <c r="C188" s="219" t="s">
        <v>196</v>
      </c>
      <c r="D188" s="219" t="s">
        <v>130</v>
      </c>
      <c r="E188" s="220" t="s">
        <v>293</v>
      </c>
      <c r="F188" s="221" t="s">
        <v>294</v>
      </c>
      <c r="G188" s="222" t="s">
        <v>284</v>
      </c>
      <c r="H188" s="223">
        <v>922.70000000000005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143</v>
      </c>
      <c r="AT188" s="231" t="s">
        <v>130</v>
      </c>
      <c r="AU188" s="231" t="s">
        <v>86</v>
      </c>
      <c r="AY188" s="17" t="s">
        <v>127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143</v>
      </c>
      <c r="BM188" s="231" t="s">
        <v>295</v>
      </c>
    </row>
    <row r="189" s="13" customFormat="1">
      <c r="A189" s="13"/>
      <c r="B189" s="233"/>
      <c r="C189" s="234"/>
      <c r="D189" s="235" t="s">
        <v>175</v>
      </c>
      <c r="E189" s="236" t="s">
        <v>1</v>
      </c>
      <c r="F189" s="237" t="s">
        <v>296</v>
      </c>
      <c r="G189" s="234"/>
      <c r="H189" s="238">
        <v>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175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127</v>
      </c>
    </row>
    <row r="190" s="13" customFormat="1">
      <c r="A190" s="13"/>
      <c r="B190" s="233"/>
      <c r="C190" s="234"/>
      <c r="D190" s="235" t="s">
        <v>175</v>
      </c>
      <c r="E190" s="236" t="s">
        <v>1</v>
      </c>
      <c r="F190" s="237" t="s">
        <v>297</v>
      </c>
      <c r="G190" s="234"/>
      <c r="H190" s="238">
        <v>917.70000000000005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175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127</v>
      </c>
    </row>
    <row r="191" s="14" customFormat="1">
      <c r="A191" s="14"/>
      <c r="B191" s="245"/>
      <c r="C191" s="246"/>
      <c r="D191" s="235" t="s">
        <v>175</v>
      </c>
      <c r="E191" s="247" t="s">
        <v>1</v>
      </c>
      <c r="F191" s="248" t="s">
        <v>177</v>
      </c>
      <c r="G191" s="246"/>
      <c r="H191" s="249">
        <v>922.70000000000005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175</v>
      </c>
      <c r="AU191" s="255" t="s">
        <v>86</v>
      </c>
      <c r="AV191" s="14" t="s">
        <v>143</v>
      </c>
      <c r="AW191" s="14" t="s">
        <v>32</v>
      </c>
      <c r="AX191" s="14" t="s">
        <v>84</v>
      </c>
      <c r="AY191" s="255" t="s">
        <v>127</v>
      </c>
    </row>
    <row r="192" s="2" customFormat="1" ht="37.8" customHeight="1">
      <c r="A192" s="38"/>
      <c r="B192" s="39"/>
      <c r="C192" s="219" t="s">
        <v>202</v>
      </c>
      <c r="D192" s="219" t="s">
        <v>130</v>
      </c>
      <c r="E192" s="220" t="s">
        <v>298</v>
      </c>
      <c r="F192" s="221" t="s">
        <v>299</v>
      </c>
      <c r="G192" s="222" t="s">
        <v>284</v>
      </c>
      <c r="H192" s="223">
        <v>9227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143</v>
      </c>
      <c r="AT192" s="231" t="s">
        <v>130</v>
      </c>
      <c r="AU192" s="231" t="s">
        <v>86</v>
      </c>
      <c r="AY192" s="17" t="s">
        <v>127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143</v>
      </c>
      <c r="BM192" s="231" t="s">
        <v>300</v>
      </c>
    </row>
    <row r="193" s="15" customFormat="1">
      <c r="A193" s="15"/>
      <c r="B193" s="262"/>
      <c r="C193" s="263"/>
      <c r="D193" s="235" t="s">
        <v>175</v>
      </c>
      <c r="E193" s="264" t="s">
        <v>1</v>
      </c>
      <c r="F193" s="265" t="s">
        <v>301</v>
      </c>
      <c r="G193" s="263"/>
      <c r="H193" s="264" t="s">
        <v>1</v>
      </c>
      <c r="I193" s="266"/>
      <c r="J193" s="263"/>
      <c r="K193" s="263"/>
      <c r="L193" s="267"/>
      <c r="M193" s="268"/>
      <c r="N193" s="269"/>
      <c r="O193" s="269"/>
      <c r="P193" s="269"/>
      <c r="Q193" s="269"/>
      <c r="R193" s="269"/>
      <c r="S193" s="269"/>
      <c r="T193" s="27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1" t="s">
        <v>175</v>
      </c>
      <c r="AU193" s="271" t="s">
        <v>86</v>
      </c>
      <c r="AV193" s="15" t="s">
        <v>84</v>
      </c>
      <c r="AW193" s="15" t="s">
        <v>32</v>
      </c>
      <c r="AX193" s="15" t="s">
        <v>76</v>
      </c>
      <c r="AY193" s="271" t="s">
        <v>127</v>
      </c>
    </row>
    <row r="194" s="13" customFormat="1">
      <c r="A194" s="13"/>
      <c r="B194" s="233"/>
      <c r="C194" s="234"/>
      <c r="D194" s="235" t="s">
        <v>175</v>
      </c>
      <c r="E194" s="236" t="s">
        <v>1</v>
      </c>
      <c r="F194" s="237" t="s">
        <v>302</v>
      </c>
      <c r="G194" s="234"/>
      <c r="H194" s="238">
        <v>9227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175</v>
      </c>
      <c r="AU194" s="244" t="s">
        <v>86</v>
      </c>
      <c r="AV194" s="13" t="s">
        <v>86</v>
      </c>
      <c r="AW194" s="13" t="s">
        <v>32</v>
      </c>
      <c r="AX194" s="13" t="s">
        <v>76</v>
      </c>
      <c r="AY194" s="244" t="s">
        <v>127</v>
      </c>
    </row>
    <row r="195" s="14" customFormat="1">
      <c r="A195" s="14"/>
      <c r="B195" s="245"/>
      <c r="C195" s="246"/>
      <c r="D195" s="235" t="s">
        <v>175</v>
      </c>
      <c r="E195" s="247" t="s">
        <v>1</v>
      </c>
      <c r="F195" s="248" t="s">
        <v>177</v>
      </c>
      <c r="G195" s="246"/>
      <c r="H195" s="249">
        <v>9227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175</v>
      </c>
      <c r="AU195" s="255" t="s">
        <v>86</v>
      </c>
      <c r="AV195" s="14" t="s">
        <v>143</v>
      </c>
      <c r="AW195" s="14" t="s">
        <v>32</v>
      </c>
      <c r="AX195" s="14" t="s">
        <v>84</v>
      </c>
      <c r="AY195" s="255" t="s">
        <v>127</v>
      </c>
    </row>
    <row r="196" s="2" customFormat="1" ht="16.5" customHeight="1">
      <c r="A196" s="38"/>
      <c r="B196" s="39"/>
      <c r="C196" s="219" t="s">
        <v>303</v>
      </c>
      <c r="D196" s="219" t="s">
        <v>130</v>
      </c>
      <c r="E196" s="220" t="s">
        <v>304</v>
      </c>
      <c r="F196" s="221" t="s">
        <v>305</v>
      </c>
      <c r="G196" s="222" t="s">
        <v>284</v>
      </c>
      <c r="H196" s="223">
        <v>922.70000000000005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143</v>
      </c>
      <c r="AT196" s="231" t="s">
        <v>130</v>
      </c>
      <c r="AU196" s="231" t="s">
        <v>86</v>
      </c>
      <c r="AY196" s="17" t="s">
        <v>127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143</v>
      </c>
      <c r="BM196" s="231" t="s">
        <v>306</v>
      </c>
    </row>
    <row r="197" s="13" customFormat="1">
      <c r="A197" s="13"/>
      <c r="B197" s="233"/>
      <c r="C197" s="234"/>
      <c r="D197" s="235" t="s">
        <v>175</v>
      </c>
      <c r="E197" s="236" t="s">
        <v>1</v>
      </c>
      <c r="F197" s="237" t="s">
        <v>307</v>
      </c>
      <c r="G197" s="234"/>
      <c r="H197" s="238">
        <v>922.70000000000005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175</v>
      </c>
      <c r="AU197" s="244" t="s">
        <v>86</v>
      </c>
      <c r="AV197" s="13" t="s">
        <v>86</v>
      </c>
      <c r="AW197" s="13" t="s">
        <v>32</v>
      </c>
      <c r="AX197" s="13" t="s">
        <v>76</v>
      </c>
      <c r="AY197" s="244" t="s">
        <v>127</v>
      </c>
    </row>
    <row r="198" s="14" customFormat="1">
      <c r="A198" s="14"/>
      <c r="B198" s="245"/>
      <c r="C198" s="246"/>
      <c r="D198" s="235" t="s">
        <v>175</v>
      </c>
      <c r="E198" s="247" t="s">
        <v>1</v>
      </c>
      <c r="F198" s="248" t="s">
        <v>177</v>
      </c>
      <c r="G198" s="246"/>
      <c r="H198" s="249">
        <v>922.70000000000005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175</v>
      </c>
      <c r="AU198" s="255" t="s">
        <v>86</v>
      </c>
      <c r="AV198" s="14" t="s">
        <v>143</v>
      </c>
      <c r="AW198" s="14" t="s">
        <v>32</v>
      </c>
      <c r="AX198" s="14" t="s">
        <v>84</v>
      </c>
      <c r="AY198" s="255" t="s">
        <v>127</v>
      </c>
    </row>
    <row r="199" s="2" customFormat="1" ht="24.15" customHeight="1">
      <c r="A199" s="38"/>
      <c r="B199" s="39"/>
      <c r="C199" s="219" t="s">
        <v>308</v>
      </c>
      <c r="D199" s="219" t="s">
        <v>130</v>
      </c>
      <c r="E199" s="220" t="s">
        <v>309</v>
      </c>
      <c r="F199" s="221" t="s">
        <v>310</v>
      </c>
      <c r="G199" s="222" t="s">
        <v>311</v>
      </c>
      <c r="H199" s="223">
        <v>1753.1300000000001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143</v>
      </c>
      <c r="AT199" s="231" t="s">
        <v>130</v>
      </c>
      <c r="AU199" s="231" t="s">
        <v>86</v>
      </c>
      <c r="AY199" s="17" t="s">
        <v>127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143</v>
      </c>
      <c r="BM199" s="231" t="s">
        <v>312</v>
      </c>
    </row>
    <row r="200" s="13" customFormat="1">
      <c r="A200" s="13"/>
      <c r="B200" s="233"/>
      <c r="C200" s="234"/>
      <c r="D200" s="235" t="s">
        <v>175</v>
      </c>
      <c r="E200" s="236" t="s">
        <v>1</v>
      </c>
      <c r="F200" s="237" t="s">
        <v>313</v>
      </c>
      <c r="G200" s="234"/>
      <c r="H200" s="238">
        <v>1753.1300000000001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175</v>
      </c>
      <c r="AU200" s="244" t="s">
        <v>86</v>
      </c>
      <c r="AV200" s="13" t="s">
        <v>86</v>
      </c>
      <c r="AW200" s="13" t="s">
        <v>32</v>
      </c>
      <c r="AX200" s="13" t="s">
        <v>76</v>
      </c>
      <c r="AY200" s="244" t="s">
        <v>127</v>
      </c>
    </row>
    <row r="201" s="14" customFormat="1">
      <c r="A201" s="14"/>
      <c r="B201" s="245"/>
      <c r="C201" s="246"/>
      <c r="D201" s="235" t="s">
        <v>175</v>
      </c>
      <c r="E201" s="247" t="s">
        <v>1</v>
      </c>
      <c r="F201" s="248" t="s">
        <v>177</v>
      </c>
      <c r="G201" s="246"/>
      <c r="H201" s="249">
        <v>1753.1300000000001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175</v>
      </c>
      <c r="AU201" s="255" t="s">
        <v>86</v>
      </c>
      <c r="AV201" s="14" t="s">
        <v>143</v>
      </c>
      <c r="AW201" s="14" t="s">
        <v>32</v>
      </c>
      <c r="AX201" s="14" t="s">
        <v>84</v>
      </c>
      <c r="AY201" s="255" t="s">
        <v>127</v>
      </c>
    </row>
    <row r="202" s="2" customFormat="1" ht="24.15" customHeight="1">
      <c r="A202" s="38"/>
      <c r="B202" s="39"/>
      <c r="C202" s="219" t="s">
        <v>314</v>
      </c>
      <c r="D202" s="219" t="s">
        <v>130</v>
      </c>
      <c r="E202" s="220" t="s">
        <v>315</v>
      </c>
      <c r="F202" s="221" t="s">
        <v>316</v>
      </c>
      <c r="G202" s="222" t="s">
        <v>284</v>
      </c>
      <c r="H202" s="223">
        <v>15.300000000000001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143</v>
      </c>
      <c r="AT202" s="231" t="s">
        <v>130</v>
      </c>
      <c r="AU202" s="231" t="s">
        <v>86</v>
      </c>
      <c r="AY202" s="17" t="s">
        <v>127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143</v>
      </c>
      <c r="BM202" s="231" t="s">
        <v>317</v>
      </c>
    </row>
    <row r="203" s="13" customFormat="1">
      <c r="A203" s="13"/>
      <c r="B203" s="233"/>
      <c r="C203" s="234"/>
      <c r="D203" s="235" t="s">
        <v>175</v>
      </c>
      <c r="E203" s="236" t="s">
        <v>1</v>
      </c>
      <c r="F203" s="237" t="s">
        <v>318</v>
      </c>
      <c r="G203" s="234"/>
      <c r="H203" s="238">
        <v>15.300000000000001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175</v>
      </c>
      <c r="AU203" s="244" t="s">
        <v>86</v>
      </c>
      <c r="AV203" s="13" t="s">
        <v>86</v>
      </c>
      <c r="AW203" s="13" t="s">
        <v>32</v>
      </c>
      <c r="AX203" s="13" t="s">
        <v>76</v>
      </c>
      <c r="AY203" s="244" t="s">
        <v>127</v>
      </c>
    </row>
    <row r="204" s="14" customFormat="1">
      <c r="A204" s="14"/>
      <c r="B204" s="245"/>
      <c r="C204" s="246"/>
      <c r="D204" s="235" t="s">
        <v>175</v>
      </c>
      <c r="E204" s="247" t="s">
        <v>1</v>
      </c>
      <c r="F204" s="248" t="s">
        <v>177</v>
      </c>
      <c r="G204" s="246"/>
      <c r="H204" s="249">
        <v>15.300000000000001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175</v>
      </c>
      <c r="AU204" s="255" t="s">
        <v>86</v>
      </c>
      <c r="AV204" s="14" t="s">
        <v>143</v>
      </c>
      <c r="AW204" s="14" t="s">
        <v>32</v>
      </c>
      <c r="AX204" s="14" t="s">
        <v>84</v>
      </c>
      <c r="AY204" s="255" t="s">
        <v>127</v>
      </c>
    </row>
    <row r="205" s="2" customFormat="1" ht="16.5" customHeight="1">
      <c r="A205" s="38"/>
      <c r="B205" s="39"/>
      <c r="C205" s="272" t="s">
        <v>7</v>
      </c>
      <c r="D205" s="272" t="s">
        <v>319</v>
      </c>
      <c r="E205" s="273" t="s">
        <v>320</v>
      </c>
      <c r="F205" s="274" t="s">
        <v>321</v>
      </c>
      <c r="G205" s="275" t="s">
        <v>311</v>
      </c>
      <c r="H205" s="276">
        <v>29.07</v>
      </c>
      <c r="I205" s="277"/>
      <c r="J205" s="278">
        <f>ROUND(I205*H205,2)</f>
        <v>0</v>
      </c>
      <c r="K205" s="279"/>
      <c r="L205" s="280"/>
      <c r="M205" s="281" t="s">
        <v>1</v>
      </c>
      <c r="N205" s="282" t="s">
        <v>41</v>
      </c>
      <c r="O205" s="91"/>
      <c r="P205" s="229">
        <f>O205*H205</f>
        <v>0</v>
      </c>
      <c r="Q205" s="229">
        <v>1</v>
      </c>
      <c r="R205" s="229">
        <f>Q205*H205</f>
        <v>29.07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160</v>
      </c>
      <c r="AT205" s="231" t="s">
        <v>319</v>
      </c>
      <c r="AU205" s="231" t="s">
        <v>86</v>
      </c>
      <c r="AY205" s="17" t="s">
        <v>127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143</v>
      </c>
      <c r="BM205" s="231" t="s">
        <v>322</v>
      </c>
    </row>
    <row r="206" s="13" customFormat="1">
      <c r="A206" s="13"/>
      <c r="B206" s="233"/>
      <c r="C206" s="234"/>
      <c r="D206" s="235" t="s">
        <v>175</v>
      </c>
      <c r="E206" s="236" t="s">
        <v>1</v>
      </c>
      <c r="F206" s="237" t="s">
        <v>323</v>
      </c>
      <c r="G206" s="234"/>
      <c r="H206" s="238">
        <v>29.07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175</v>
      </c>
      <c r="AU206" s="244" t="s">
        <v>86</v>
      </c>
      <c r="AV206" s="13" t="s">
        <v>86</v>
      </c>
      <c r="AW206" s="13" t="s">
        <v>32</v>
      </c>
      <c r="AX206" s="13" t="s">
        <v>76</v>
      </c>
      <c r="AY206" s="244" t="s">
        <v>127</v>
      </c>
    </row>
    <row r="207" s="14" customFormat="1">
      <c r="A207" s="14"/>
      <c r="B207" s="245"/>
      <c r="C207" s="246"/>
      <c r="D207" s="235" t="s">
        <v>175</v>
      </c>
      <c r="E207" s="247" t="s">
        <v>1</v>
      </c>
      <c r="F207" s="248" t="s">
        <v>177</v>
      </c>
      <c r="G207" s="246"/>
      <c r="H207" s="249">
        <v>29.07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175</v>
      </c>
      <c r="AU207" s="255" t="s">
        <v>86</v>
      </c>
      <c r="AV207" s="14" t="s">
        <v>143</v>
      </c>
      <c r="AW207" s="14" t="s">
        <v>32</v>
      </c>
      <c r="AX207" s="14" t="s">
        <v>84</v>
      </c>
      <c r="AY207" s="255" t="s">
        <v>127</v>
      </c>
    </row>
    <row r="208" s="2" customFormat="1" ht="24.15" customHeight="1">
      <c r="A208" s="38"/>
      <c r="B208" s="39"/>
      <c r="C208" s="219" t="s">
        <v>324</v>
      </c>
      <c r="D208" s="219" t="s">
        <v>130</v>
      </c>
      <c r="E208" s="220" t="s">
        <v>325</v>
      </c>
      <c r="F208" s="221" t="s">
        <v>326</v>
      </c>
      <c r="G208" s="222" t="s">
        <v>222</v>
      </c>
      <c r="H208" s="223">
        <v>2519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143</v>
      </c>
      <c r="AT208" s="231" t="s">
        <v>130</v>
      </c>
      <c r="AU208" s="231" t="s">
        <v>86</v>
      </c>
      <c r="AY208" s="17" t="s">
        <v>127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143</v>
      </c>
      <c r="BM208" s="231" t="s">
        <v>327</v>
      </c>
    </row>
    <row r="209" s="15" customFormat="1">
      <c r="A209" s="15"/>
      <c r="B209" s="262"/>
      <c r="C209" s="263"/>
      <c r="D209" s="235" t="s">
        <v>175</v>
      </c>
      <c r="E209" s="264" t="s">
        <v>1</v>
      </c>
      <c r="F209" s="265" t="s">
        <v>328</v>
      </c>
      <c r="G209" s="263"/>
      <c r="H209" s="264" t="s">
        <v>1</v>
      </c>
      <c r="I209" s="266"/>
      <c r="J209" s="263"/>
      <c r="K209" s="263"/>
      <c r="L209" s="267"/>
      <c r="M209" s="268"/>
      <c r="N209" s="269"/>
      <c r="O209" s="269"/>
      <c r="P209" s="269"/>
      <c r="Q209" s="269"/>
      <c r="R209" s="269"/>
      <c r="S209" s="269"/>
      <c r="T209" s="27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1" t="s">
        <v>175</v>
      </c>
      <c r="AU209" s="271" t="s">
        <v>86</v>
      </c>
      <c r="AV209" s="15" t="s">
        <v>84</v>
      </c>
      <c r="AW209" s="15" t="s">
        <v>32</v>
      </c>
      <c r="AX209" s="15" t="s">
        <v>76</v>
      </c>
      <c r="AY209" s="271" t="s">
        <v>127</v>
      </c>
    </row>
    <row r="210" s="13" customFormat="1">
      <c r="A210" s="13"/>
      <c r="B210" s="233"/>
      <c r="C210" s="234"/>
      <c r="D210" s="235" t="s">
        <v>175</v>
      </c>
      <c r="E210" s="236" t="s">
        <v>1</v>
      </c>
      <c r="F210" s="237" t="s">
        <v>329</v>
      </c>
      <c r="G210" s="234"/>
      <c r="H210" s="238">
        <v>1620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175</v>
      </c>
      <c r="AU210" s="244" t="s">
        <v>86</v>
      </c>
      <c r="AV210" s="13" t="s">
        <v>86</v>
      </c>
      <c r="AW210" s="13" t="s">
        <v>32</v>
      </c>
      <c r="AX210" s="13" t="s">
        <v>76</v>
      </c>
      <c r="AY210" s="244" t="s">
        <v>127</v>
      </c>
    </row>
    <row r="211" s="13" customFormat="1">
      <c r="A211" s="13"/>
      <c r="B211" s="233"/>
      <c r="C211" s="234"/>
      <c r="D211" s="235" t="s">
        <v>175</v>
      </c>
      <c r="E211" s="236" t="s">
        <v>1</v>
      </c>
      <c r="F211" s="237" t="s">
        <v>330</v>
      </c>
      <c r="G211" s="234"/>
      <c r="H211" s="238">
        <v>257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175</v>
      </c>
      <c r="AU211" s="244" t="s">
        <v>86</v>
      </c>
      <c r="AV211" s="13" t="s">
        <v>86</v>
      </c>
      <c r="AW211" s="13" t="s">
        <v>32</v>
      </c>
      <c r="AX211" s="13" t="s">
        <v>76</v>
      </c>
      <c r="AY211" s="244" t="s">
        <v>127</v>
      </c>
    </row>
    <row r="212" s="13" customFormat="1">
      <c r="A212" s="13"/>
      <c r="B212" s="233"/>
      <c r="C212" s="234"/>
      <c r="D212" s="235" t="s">
        <v>175</v>
      </c>
      <c r="E212" s="236" t="s">
        <v>1</v>
      </c>
      <c r="F212" s="237" t="s">
        <v>331</v>
      </c>
      <c r="G212" s="234"/>
      <c r="H212" s="238">
        <v>552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175</v>
      </c>
      <c r="AU212" s="244" t="s">
        <v>86</v>
      </c>
      <c r="AV212" s="13" t="s">
        <v>86</v>
      </c>
      <c r="AW212" s="13" t="s">
        <v>32</v>
      </c>
      <c r="AX212" s="13" t="s">
        <v>76</v>
      </c>
      <c r="AY212" s="244" t="s">
        <v>127</v>
      </c>
    </row>
    <row r="213" s="13" customFormat="1">
      <c r="A213" s="13"/>
      <c r="B213" s="233"/>
      <c r="C213" s="234"/>
      <c r="D213" s="235" t="s">
        <v>175</v>
      </c>
      <c r="E213" s="236" t="s">
        <v>1</v>
      </c>
      <c r="F213" s="237" t="s">
        <v>332</v>
      </c>
      <c r="G213" s="234"/>
      <c r="H213" s="238">
        <v>90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175</v>
      </c>
      <c r="AU213" s="244" t="s">
        <v>86</v>
      </c>
      <c r="AV213" s="13" t="s">
        <v>86</v>
      </c>
      <c r="AW213" s="13" t="s">
        <v>32</v>
      </c>
      <c r="AX213" s="13" t="s">
        <v>76</v>
      </c>
      <c r="AY213" s="244" t="s">
        <v>127</v>
      </c>
    </row>
    <row r="214" s="14" customFormat="1">
      <c r="A214" s="14"/>
      <c r="B214" s="245"/>
      <c r="C214" s="246"/>
      <c r="D214" s="235" t="s">
        <v>175</v>
      </c>
      <c r="E214" s="247" t="s">
        <v>1</v>
      </c>
      <c r="F214" s="248" t="s">
        <v>177</v>
      </c>
      <c r="G214" s="246"/>
      <c r="H214" s="249">
        <v>2519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175</v>
      </c>
      <c r="AU214" s="255" t="s">
        <v>86</v>
      </c>
      <c r="AV214" s="14" t="s">
        <v>143</v>
      </c>
      <c r="AW214" s="14" t="s">
        <v>32</v>
      </c>
      <c r="AX214" s="14" t="s">
        <v>84</v>
      </c>
      <c r="AY214" s="255" t="s">
        <v>127</v>
      </c>
    </row>
    <row r="215" s="2" customFormat="1" ht="24.15" customHeight="1">
      <c r="A215" s="38"/>
      <c r="B215" s="39"/>
      <c r="C215" s="219" t="s">
        <v>333</v>
      </c>
      <c r="D215" s="219" t="s">
        <v>130</v>
      </c>
      <c r="E215" s="220" t="s">
        <v>334</v>
      </c>
      <c r="F215" s="221" t="s">
        <v>335</v>
      </c>
      <c r="G215" s="222" t="s">
        <v>222</v>
      </c>
      <c r="H215" s="223">
        <v>60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143</v>
      </c>
      <c r="AT215" s="231" t="s">
        <v>130</v>
      </c>
      <c r="AU215" s="231" t="s">
        <v>86</v>
      </c>
      <c r="AY215" s="17" t="s">
        <v>127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143</v>
      </c>
      <c r="BM215" s="231" t="s">
        <v>336</v>
      </c>
    </row>
    <row r="216" s="13" customFormat="1">
      <c r="A216" s="13"/>
      <c r="B216" s="233"/>
      <c r="C216" s="234"/>
      <c r="D216" s="235" t="s">
        <v>175</v>
      </c>
      <c r="E216" s="236" t="s">
        <v>1</v>
      </c>
      <c r="F216" s="237" t="s">
        <v>337</v>
      </c>
      <c r="G216" s="234"/>
      <c r="H216" s="238">
        <v>60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175</v>
      </c>
      <c r="AU216" s="244" t="s">
        <v>86</v>
      </c>
      <c r="AV216" s="13" t="s">
        <v>86</v>
      </c>
      <c r="AW216" s="13" t="s">
        <v>32</v>
      </c>
      <c r="AX216" s="13" t="s">
        <v>76</v>
      </c>
      <c r="AY216" s="244" t="s">
        <v>127</v>
      </c>
    </row>
    <row r="217" s="14" customFormat="1">
      <c r="A217" s="14"/>
      <c r="B217" s="245"/>
      <c r="C217" s="246"/>
      <c r="D217" s="235" t="s">
        <v>175</v>
      </c>
      <c r="E217" s="247" t="s">
        <v>1</v>
      </c>
      <c r="F217" s="248" t="s">
        <v>177</v>
      </c>
      <c r="G217" s="246"/>
      <c r="H217" s="249">
        <v>60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175</v>
      </c>
      <c r="AU217" s="255" t="s">
        <v>86</v>
      </c>
      <c r="AV217" s="14" t="s">
        <v>143</v>
      </c>
      <c r="AW217" s="14" t="s">
        <v>32</v>
      </c>
      <c r="AX217" s="14" t="s">
        <v>84</v>
      </c>
      <c r="AY217" s="255" t="s">
        <v>127</v>
      </c>
    </row>
    <row r="218" s="2" customFormat="1" ht="16.5" customHeight="1">
      <c r="A218" s="38"/>
      <c r="B218" s="39"/>
      <c r="C218" s="272" t="s">
        <v>338</v>
      </c>
      <c r="D218" s="272" t="s">
        <v>319</v>
      </c>
      <c r="E218" s="273" t="s">
        <v>339</v>
      </c>
      <c r="F218" s="274" t="s">
        <v>340</v>
      </c>
      <c r="G218" s="275" t="s">
        <v>341</v>
      </c>
      <c r="H218" s="276">
        <v>0.90000000000000002</v>
      </c>
      <c r="I218" s="277"/>
      <c r="J218" s="278">
        <f>ROUND(I218*H218,2)</f>
        <v>0</v>
      </c>
      <c r="K218" s="279"/>
      <c r="L218" s="280"/>
      <c r="M218" s="281" t="s">
        <v>1</v>
      </c>
      <c r="N218" s="282" t="s">
        <v>41</v>
      </c>
      <c r="O218" s="91"/>
      <c r="P218" s="229">
        <f>O218*H218</f>
        <v>0</v>
      </c>
      <c r="Q218" s="229">
        <v>0.001</v>
      </c>
      <c r="R218" s="229">
        <f>Q218*H218</f>
        <v>0.00090000000000000008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160</v>
      </c>
      <c r="AT218" s="231" t="s">
        <v>319</v>
      </c>
      <c r="AU218" s="231" t="s">
        <v>86</v>
      </c>
      <c r="AY218" s="17" t="s">
        <v>127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143</v>
      </c>
      <c r="BM218" s="231" t="s">
        <v>342</v>
      </c>
    </row>
    <row r="219" s="13" customFormat="1">
      <c r="A219" s="13"/>
      <c r="B219" s="233"/>
      <c r="C219" s="234"/>
      <c r="D219" s="235" t="s">
        <v>175</v>
      </c>
      <c r="E219" s="236" t="s">
        <v>1</v>
      </c>
      <c r="F219" s="237" t="s">
        <v>343</v>
      </c>
      <c r="G219" s="234"/>
      <c r="H219" s="238">
        <v>0.90000000000000002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175</v>
      </c>
      <c r="AU219" s="244" t="s">
        <v>86</v>
      </c>
      <c r="AV219" s="13" t="s">
        <v>86</v>
      </c>
      <c r="AW219" s="13" t="s">
        <v>32</v>
      </c>
      <c r="AX219" s="13" t="s">
        <v>76</v>
      </c>
      <c r="AY219" s="244" t="s">
        <v>127</v>
      </c>
    </row>
    <row r="220" s="14" customFormat="1">
      <c r="A220" s="14"/>
      <c r="B220" s="245"/>
      <c r="C220" s="246"/>
      <c r="D220" s="235" t="s">
        <v>175</v>
      </c>
      <c r="E220" s="247" t="s">
        <v>1</v>
      </c>
      <c r="F220" s="248" t="s">
        <v>177</v>
      </c>
      <c r="G220" s="246"/>
      <c r="H220" s="249">
        <v>0.90000000000000002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175</v>
      </c>
      <c r="AU220" s="255" t="s">
        <v>86</v>
      </c>
      <c r="AV220" s="14" t="s">
        <v>143</v>
      </c>
      <c r="AW220" s="14" t="s">
        <v>32</v>
      </c>
      <c r="AX220" s="14" t="s">
        <v>84</v>
      </c>
      <c r="AY220" s="255" t="s">
        <v>127</v>
      </c>
    </row>
    <row r="221" s="2" customFormat="1" ht="24.15" customHeight="1">
      <c r="A221" s="38"/>
      <c r="B221" s="39"/>
      <c r="C221" s="219" t="s">
        <v>344</v>
      </c>
      <c r="D221" s="219" t="s">
        <v>130</v>
      </c>
      <c r="E221" s="220" t="s">
        <v>345</v>
      </c>
      <c r="F221" s="221" t="s">
        <v>346</v>
      </c>
      <c r="G221" s="222" t="s">
        <v>222</v>
      </c>
      <c r="H221" s="223">
        <v>60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143</v>
      </c>
      <c r="AT221" s="231" t="s">
        <v>130</v>
      </c>
      <c r="AU221" s="231" t="s">
        <v>86</v>
      </c>
      <c r="AY221" s="17" t="s">
        <v>127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143</v>
      </c>
      <c r="BM221" s="231" t="s">
        <v>347</v>
      </c>
    </row>
    <row r="222" s="13" customFormat="1">
      <c r="A222" s="13"/>
      <c r="B222" s="233"/>
      <c r="C222" s="234"/>
      <c r="D222" s="235" t="s">
        <v>175</v>
      </c>
      <c r="E222" s="236" t="s">
        <v>1</v>
      </c>
      <c r="F222" s="237" t="s">
        <v>337</v>
      </c>
      <c r="G222" s="234"/>
      <c r="H222" s="238">
        <v>60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175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127</v>
      </c>
    </row>
    <row r="223" s="14" customFormat="1">
      <c r="A223" s="14"/>
      <c r="B223" s="245"/>
      <c r="C223" s="246"/>
      <c r="D223" s="235" t="s">
        <v>175</v>
      </c>
      <c r="E223" s="247" t="s">
        <v>1</v>
      </c>
      <c r="F223" s="248" t="s">
        <v>177</v>
      </c>
      <c r="G223" s="246"/>
      <c r="H223" s="249">
        <v>60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175</v>
      </c>
      <c r="AU223" s="255" t="s">
        <v>86</v>
      </c>
      <c r="AV223" s="14" t="s">
        <v>143</v>
      </c>
      <c r="AW223" s="14" t="s">
        <v>32</v>
      </c>
      <c r="AX223" s="14" t="s">
        <v>84</v>
      </c>
      <c r="AY223" s="255" t="s">
        <v>127</v>
      </c>
    </row>
    <row r="224" s="2" customFormat="1" ht="16.5" customHeight="1">
      <c r="A224" s="38"/>
      <c r="B224" s="39"/>
      <c r="C224" s="272" t="s">
        <v>348</v>
      </c>
      <c r="D224" s="272" t="s">
        <v>319</v>
      </c>
      <c r="E224" s="273" t="s">
        <v>349</v>
      </c>
      <c r="F224" s="274" t="s">
        <v>350</v>
      </c>
      <c r="G224" s="275" t="s">
        <v>311</v>
      </c>
      <c r="H224" s="276">
        <v>10.800000000000001</v>
      </c>
      <c r="I224" s="277"/>
      <c r="J224" s="278">
        <f>ROUND(I224*H224,2)</f>
        <v>0</v>
      </c>
      <c r="K224" s="279"/>
      <c r="L224" s="280"/>
      <c r="M224" s="281" t="s">
        <v>1</v>
      </c>
      <c r="N224" s="282" t="s">
        <v>41</v>
      </c>
      <c r="O224" s="91"/>
      <c r="P224" s="229">
        <f>O224*H224</f>
        <v>0</v>
      </c>
      <c r="Q224" s="229">
        <v>1</v>
      </c>
      <c r="R224" s="229">
        <f>Q224*H224</f>
        <v>10.800000000000001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160</v>
      </c>
      <c r="AT224" s="231" t="s">
        <v>319</v>
      </c>
      <c r="AU224" s="231" t="s">
        <v>86</v>
      </c>
      <c r="AY224" s="17" t="s">
        <v>127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143</v>
      </c>
      <c r="BM224" s="231" t="s">
        <v>351</v>
      </c>
    </row>
    <row r="225" s="13" customFormat="1">
      <c r="A225" s="13"/>
      <c r="B225" s="233"/>
      <c r="C225" s="234"/>
      <c r="D225" s="235" t="s">
        <v>175</v>
      </c>
      <c r="E225" s="236" t="s">
        <v>1</v>
      </c>
      <c r="F225" s="237" t="s">
        <v>352</v>
      </c>
      <c r="G225" s="234"/>
      <c r="H225" s="238">
        <v>10.800000000000001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175</v>
      </c>
      <c r="AU225" s="244" t="s">
        <v>86</v>
      </c>
      <c r="AV225" s="13" t="s">
        <v>86</v>
      </c>
      <c r="AW225" s="13" t="s">
        <v>32</v>
      </c>
      <c r="AX225" s="13" t="s">
        <v>76</v>
      </c>
      <c r="AY225" s="244" t="s">
        <v>127</v>
      </c>
    </row>
    <row r="226" s="14" customFormat="1">
      <c r="A226" s="14"/>
      <c r="B226" s="245"/>
      <c r="C226" s="246"/>
      <c r="D226" s="235" t="s">
        <v>175</v>
      </c>
      <c r="E226" s="247" t="s">
        <v>1</v>
      </c>
      <c r="F226" s="248" t="s">
        <v>177</v>
      </c>
      <c r="G226" s="246"/>
      <c r="H226" s="249">
        <v>10.800000000000001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175</v>
      </c>
      <c r="AU226" s="255" t="s">
        <v>86</v>
      </c>
      <c r="AV226" s="14" t="s">
        <v>143</v>
      </c>
      <c r="AW226" s="14" t="s">
        <v>32</v>
      </c>
      <c r="AX226" s="14" t="s">
        <v>84</v>
      </c>
      <c r="AY226" s="255" t="s">
        <v>127</v>
      </c>
    </row>
    <row r="227" s="2" customFormat="1" ht="33" customHeight="1">
      <c r="A227" s="38"/>
      <c r="B227" s="39"/>
      <c r="C227" s="219" t="s">
        <v>353</v>
      </c>
      <c r="D227" s="219" t="s">
        <v>130</v>
      </c>
      <c r="E227" s="220" t="s">
        <v>354</v>
      </c>
      <c r="F227" s="221" t="s">
        <v>355</v>
      </c>
      <c r="G227" s="222" t="s">
        <v>222</v>
      </c>
      <c r="H227" s="223">
        <v>60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143</v>
      </c>
      <c r="AT227" s="231" t="s">
        <v>130</v>
      </c>
      <c r="AU227" s="231" t="s">
        <v>86</v>
      </c>
      <c r="AY227" s="17" t="s">
        <v>127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143</v>
      </c>
      <c r="BM227" s="231" t="s">
        <v>356</v>
      </c>
    </row>
    <row r="228" s="13" customFormat="1">
      <c r="A228" s="13"/>
      <c r="B228" s="233"/>
      <c r="C228" s="234"/>
      <c r="D228" s="235" t="s">
        <v>175</v>
      </c>
      <c r="E228" s="236" t="s">
        <v>1</v>
      </c>
      <c r="F228" s="237" t="s">
        <v>337</v>
      </c>
      <c r="G228" s="234"/>
      <c r="H228" s="238">
        <v>60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175</v>
      </c>
      <c r="AU228" s="244" t="s">
        <v>86</v>
      </c>
      <c r="AV228" s="13" t="s">
        <v>86</v>
      </c>
      <c r="AW228" s="13" t="s">
        <v>32</v>
      </c>
      <c r="AX228" s="13" t="s">
        <v>76</v>
      </c>
      <c r="AY228" s="244" t="s">
        <v>127</v>
      </c>
    </row>
    <row r="229" s="14" customFormat="1">
      <c r="A229" s="14"/>
      <c r="B229" s="245"/>
      <c r="C229" s="246"/>
      <c r="D229" s="235" t="s">
        <v>175</v>
      </c>
      <c r="E229" s="247" t="s">
        <v>1</v>
      </c>
      <c r="F229" s="248" t="s">
        <v>177</v>
      </c>
      <c r="G229" s="246"/>
      <c r="H229" s="249">
        <v>60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175</v>
      </c>
      <c r="AU229" s="255" t="s">
        <v>86</v>
      </c>
      <c r="AV229" s="14" t="s">
        <v>143</v>
      </c>
      <c r="AW229" s="14" t="s">
        <v>32</v>
      </c>
      <c r="AX229" s="14" t="s">
        <v>84</v>
      </c>
      <c r="AY229" s="255" t="s">
        <v>127</v>
      </c>
    </row>
    <row r="230" s="2" customFormat="1" ht="16.5" customHeight="1">
      <c r="A230" s="38"/>
      <c r="B230" s="39"/>
      <c r="C230" s="219" t="s">
        <v>357</v>
      </c>
      <c r="D230" s="219" t="s">
        <v>130</v>
      </c>
      <c r="E230" s="220" t="s">
        <v>358</v>
      </c>
      <c r="F230" s="221" t="s">
        <v>359</v>
      </c>
      <c r="G230" s="222" t="s">
        <v>284</v>
      </c>
      <c r="H230" s="223">
        <v>0.59999999999999998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143</v>
      </c>
      <c r="AT230" s="231" t="s">
        <v>130</v>
      </c>
      <c r="AU230" s="231" t="s">
        <v>86</v>
      </c>
      <c r="AY230" s="17" t="s">
        <v>127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143</v>
      </c>
      <c r="BM230" s="231" t="s">
        <v>360</v>
      </c>
    </row>
    <row r="231" s="13" customFormat="1">
      <c r="A231" s="13"/>
      <c r="B231" s="233"/>
      <c r="C231" s="234"/>
      <c r="D231" s="235" t="s">
        <v>175</v>
      </c>
      <c r="E231" s="236" t="s">
        <v>1</v>
      </c>
      <c r="F231" s="237" t="s">
        <v>361</v>
      </c>
      <c r="G231" s="234"/>
      <c r="H231" s="238">
        <v>0.59999999999999998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175</v>
      </c>
      <c r="AU231" s="244" t="s">
        <v>86</v>
      </c>
      <c r="AV231" s="13" t="s">
        <v>86</v>
      </c>
      <c r="AW231" s="13" t="s">
        <v>32</v>
      </c>
      <c r="AX231" s="13" t="s">
        <v>76</v>
      </c>
      <c r="AY231" s="244" t="s">
        <v>127</v>
      </c>
    </row>
    <row r="232" s="14" customFormat="1">
      <c r="A232" s="14"/>
      <c r="B232" s="245"/>
      <c r="C232" s="246"/>
      <c r="D232" s="235" t="s">
        <v>175</v>
      </c>
      <c r="E232" s="247" t="s">
        <v>1</v>
      </c>
      <c r="F232" s="248" t="s">
        <v>177</v>
      </c>
      <c r="G232" s="246"/>
      <c r="H232" s="249">
        <v>0.59999999999999998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175</v>
      </c>
      <c r="AU232" s="255" t="s">
        <v>86</v>
      </c>
      <c r="AV232" s="14" t="s">
        <v>143</v>
      </c>
      <c r="AW232" s="14" t="s">
        <v>32</v>
      </c>
      <c r="AX232" s="14" t="s">
        <v>84</v>
      </c>
      <c r="AY232" s="255" t="s">
        <v>127</v>
      </c>
    </row>
    <row r="233" s="2" customFormat="1" ht="16.5" customHeight="1">
      <c r="A233" s="38"/>
      <c r="B233" s="39"/>
      <c r="C233" s="219" t="s">
        <v>362</v>
      </c>
      <c r="D233" s="219" t="s">
        <v>130</v>
      </c>
      <c r="E233" s="220" t="s">
        <v>363</v>
      </c>
      <c r="F233" s="221" t="s">
        <v>364</v>
      </c>
      <c r="G233" s="222" t="s">
        <v>284</v>
      </c>
      <c r="H233" s="223">
        <v>60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143</v>
      </c>
      <c r="AT233" s="231" t="s">
        <v>130</v>
      </c>
      <c r="AU233" s="231" t="s">
        <v>86</v>
      </c>
      <c r="AY233" s="17" t="s">
        <v>127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143</v>
      </c>
      <c r="BM233" s="231" t="s">
        <v>365</v>
      </c>
    </row>
    <row r="234" s="13" customFormat="1">
      <c r="A234" s="13"/>
      <c r="B234" s="233"/>
      <c r="C234" s="234"/>
      <c r="D234" s="235" t="s">
        <v>175</v>
      </c>
      <c r="E234" s="236" t="s">
        <v>1</v>
      </c>
      <c r="F234" s="237" t="s">
        <v>366</v>
      </c>
      <c r="G234" s="234"/>
      <c r="H234" s="238">
        <v>60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175</v>
      </c>
      <c r="AU234" s="244" t="s">
        <v>86</v>
      </c>
      <c r="AV234" s="13" t="s">
        <v>86</v>
      </c>
      <c r="AW234" s="13" t="s">
        <v>32</v>
      </c>
      <c r="AX234" s="13" t="s">
        <v>76</v>
      </c>
      <c r="AY234" s="244" t="s">
        <v>127</v>
      </c>
    </row>
    <row r="235" s="14" customFormat="1">
      <c r="A235" s="14"/>
      <c r="B235" s="245"/>
      <c r="C235" s="246"/>
      <c r="D235" s="235" t="s">
        <v>175</v>
      </c>
      <c r="E235" s="247" t="s">
        <v>1</v>
      </c>
      <c r="F235" s="248" t="s">
        <v>177</v>
      </c>
      <c r="G235" s="246"/>
      <c r="H235" s="249">
        <v>60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175</v>
      </c>
      <c r="AU235" s="255" t="s">
        <v>86</v>
      </c>
      <c r="AV235" s="14" t="s">
        <v>143</v>
      </c>
      <c r="AW235" s="14" t="s">
        <v>32</v>
      </c>
      <c r="AX235" s="14" t="s">
        <v>84</v>
      </c>
      <c r="AY235" s="255" t="s">
        <v>127</v>
      </c>
    </row>
    <row r="236" s="2" customFormat="1" ht="21.75" customHeight="1">
      <c r="A236" s="38"/>
      <c r="B236" s="39"/>
      <c r="C236" s="219" t="s">
        <v>367</v>
      </c>
      <c r="D236" s="219" t="s">
        <v>130</v>
      </c>
      <c r="E236" s="220" t="s">
        <v>368</v>
      </c>
      <c r="F236" s="221" t="s">
        <v>369</v>
      </c>
      <c r="G236" s="222" t="s">
        <v>284</v>
      </c>
      <c r="H236" s="223">
        <v>0.59999999999999998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143</v>
      </c>
      <c r="AT236" s="231" t="s">
        <v>130</v>
      </c>
      <c r="AU236" s="231" t="s">
        <v>86</v>
      </c>
      <c r="AY236" s="17" t="s">
        <v>127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143</v>
      </c>
      <c r="BM236" s="231" t="s">
        <v>370</v>
      </c>
    </row>
    <row r="237" s="13" customFormat="1">
      <c r="A237" s="13"/>
      <c r="B237" s="233"/>
      <c r="C237" s="234"/>
      <c r="D237" s="235" t="s">
        <v>175</v>
      </c>
      <c r="E237" s="236" t="s">
        <v>1</v>
      </c>
      <c r="F237" s="237" t="s">
        <v>371</v>
      </c>
      <c r="G237" s="234"/>
      <c r="H237" s="238">
        <v>0.59999999999999998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175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127</v>
      </c>
    </row>
    <row r="238" s="14" customFormat="1">
      <c r="A238" s="14"/>
      <c r="B238" s="245"/>
      <c r="C238" s="246"/>
      <c r="D238" s="235" t="s">
        <v>175</v>
      </c>
      <c r="E238" s="247" t="s">
        <v>1</v>
      </c>
      <c r="F238" s="248" t="s">
        <v>177</v>
      </c>
      <c r="G238" s="246"/>
      <c r="H238" s="249">
        <v>0.59999999999999998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175</v>
      </c>
      <c r="AU238" s="255" t="s">
        <v>86</v>
      </c>
      <c r="AV238" s="14" t="s">
        <v>143</v>
      </c>
      <c r="AW238" s="14" t="s">
        <v>32</v>
      </c>
      <c r="AX238" s="14" t="s">
        <v>84</v>
      </c>
      <c r="AY238" s="255" t="s">
        <v>127</v>
      </c>
    </row>
    <row r="239" s="2" customFormat="1" ht="24.15" customHeight="1">
      <c r="A239" s="38"/>
      <c r="B239" s="39"/>
      <c r="C239" s="219" t="s">
        <v>372</v>
      </c>
      <c r="D239" s="219" t="s">
        <v>130</v>
      </c>
      <c r="E239" s="220" t="s">
        <v>373</v>
      </c>
      <c r="F239" s="221" t="s">
        <v>374</v>
      </c>
      <c r="G239" s="222" t="s">
        <v>284</v>
      </c>
      <c r="H239" s="223">
        <v>9.5999999999999996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143</v>
      </c>
      <c r="AT239" s="231" t="s">
        <v>130</v>
      </c>
      <c r="AU239" s="231" t="s">
        <v>86</v>
      </c>
      <c r="AY239" s="17" t="s">
        <v>127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143</v>
      </c>
      <c r="BM239" s="231" t="s">
        <v>375</v>
      </c>
    </row>
    <row r="240" s="13" customFormat="1">
      <c r="A240" s="13"/>
      <c r="B240" s="233"/>
      <c r="C240" s="234"/>
      <c r="D240" s="235" t="s">
        <v>175</v>
      </c>
      <c r="E240" s="236" t="s">
        <v>1</v>
      </c>
      <c r="F240" s="237" t="s">
        <v>376</v>
      </c>
      <c r="G240" s="234"/>
      <c r="H240" s="238">
        <v>2.3999999999999999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175</v>
      </c>
      <c r="AU240" s="244" t="s">
        <v>86</v>
      </c>
      <c r="AV240" s="13" t="s">
        <v>86</v>
      </c>
      <c r="AW240" s="13" t="s">
        <v>32</v>
      </c>
      <c r="AX240" s="13" t="s">
        <v>76</v>
      </c>
      <c r="AY240" s="244" t="s">
        <v>127</v>
      </c>
    </row>
    <row r="241" s="14" customFormat="1">
      <c r="A241" s="14"/>
      <c r="B241" s="245"/>
      <c r="C241" s="246"/>
      <c r="D241" s="235" t="s">
        <v>175</v>
      </c>
      <c r="E241" s="247" t="s">
        <v>1</v>
      </c>
      <c r="F241" s="248" t="s">
        <v>177</v>
      </c>
      <c r="G241" s="246"/>
      <c r="H241" s="249">
        <v>2.3999999999999999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175</v>
      </c>
      <c r="AU241" s="255" t="s">
        <v>86</v>
      </c>
      <c r="AV241" s="14" t="s">
        <v>143</v>
      </c>
      <c r="AW241" s="14" t="s">
        <v>32</v>
      </c>
      <c r="AX241" s="14" t="s">
        <v>84</v>
      </c>
      <c r="AY241" s="255" t="s">
        <v>127</v>
      </c>
    </row>
    <row r="242" s="13" customFormat="1">
      <c r="A242" s="13"/>
      <c r="B242" s="233"/>
      <c r="C242" s="234"/>
      <c r="D242" s="235" t="s">
        <v>175</v>
      </c>
      <c r="E242" s="234"/>
      <c r="F242" s="237" t="s">
        <v>377</v>
      </c>
      <c r="G242" s="234"/>
      <c r="H242" s="238">
        <v>9.5999999999999996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175</v>
      </c>
      <c r="AU242" s="244" t="s">
        <v>86</v>
      </c>
      <c r="AV242" s="13" t="s">
        <v>86</v>
      </c>
      <c r="AW242" s="13" t="s">
        <v>4</v>
      </c>
      <c r="AX242" s="13" t="s">
        <v>84</v>
      </c>
      <c r="AY242" s="244" t="s">
        <v>127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86</v>
      </c>
      <c r="F243" s="217" t="s">
        <v>378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SUM(P244:P257)</f>
        <v>0</v>
      </c>
      <c r="Q243" s="211"/>
      <c r="R243" s="212">
        <f>SUM(R244:R257)</f>
        <v>1.5590904000000001</v>
      </c>
      <c r="S243" s="211"/>
      <c r="T243" s="213">
        <f>SUM(T244:T257)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84</v>
      </c>
      <c r="AT243" s="215" t="s">
        <v>75</v>
      </c>
      <c r="AU243" s="215" t="s">
        <v>84</v>
      </c>
      <c r="AY243" s="214" t="s">
        <v>127</v>
      </c>
      <c r="BK243" s="216">
        <f>SUM(BK244:BK257)</f>
        <v>0</v>
      </c>
    </row>
    <row r="244" s="2" customFormat="1" ht="24.15" customHeight="1">
      <c r="A244" s="38"/>
      <c r="B244" s="39"/>
      <c r="C244" s="219" t="s">
        <v>379</v>
      </c>
      <c r="D244" s="219" t="s">
        <v>130</v>
      </c>
      <c r="E244" s="220" t="s">
        <v>380</v>
      </c>
      <c r="F244" s="221" t="s">
        <v>381</v>
      </c>
      <c r="G244" s="222" t="s">
        <v>222</v>
      </c>
      <c r="H244" s="223">
        <v>2556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0.00027</v>
      </c>
      <c r="R244" s="229">
        <f>Q244*H244</f>
        <v>0.69011999999999996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143</v>
      </c>
      <c r="AT244" s="231" t="s">
        <v>130</v>
      </c>
      <c r="AU244" s="231" t="s">
        <v>86</v>
      </c>
      <c r="AY244" s="17" t="s">
        <v>127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143</v>
      </c>
      <c r="BM244" s="231" t="s">
        <v>382</v>
      </c>
    </row>
    <row r="245" s="15" customFormat="1">
      <c r="A245" s="15"/>
      <c r="B245" s="262"/>
      <c r="C245" s="263"/>
      <c r="D245" s="235" t="s">
        <v>175</v>
      </c>
      <c r="E245" s="264" t="s">
        <v>1</v>
      </c>
      <c r="F245" s="265" t="s">
        <v>328</v>
      </c>
      <c r="G245" s="263"/>
      <c r="H245" s="264" t="s">
        <v>1</v>
      </c>
      <c r="I245" s="266"/>
      <c r="J245" s="263"/>
      <c r="K245" s="263"/>
      <c r="L245" s="267"/>
      <c r="M245" s="268"/>
      <c r="N245" s="269"/>
      <c r="O245" s="269"/>
      <c r="P245" s="269"/>
      <c r="Q245" s="269"/>
      <c r="R245" s="269"/>
      <c r="S245" s="269"/>
      <c r="T245" s="27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1" t="s">
        <v>175</v>
      </c>
      <c r="AU245" s="271" t="s">
        <v>86</v>
      </c>
      <c r="AV245" s="15" t="s">
        <v>84</v>
      </c>
      <c r="AW245" s="15" t="s">
        <v>32</v>
      </c>
      <c r="AX245" s="15" t="s">
        <v>76</v>
      </c>
      <c r="AY245" s="271" t="s">
        <v>127</v>
      </c>
    </row>
    <row r="246" s="13" customFormat="1">
      <c r="A246" s="13"/>
      <c r="B246" s="233"/>
      <c r="C246" s="234"/>
      <c r="D246" s="235" t="s">
        <v>175</v>
      </c>
      <c r="E246" s="236" t="s">
        <v>1</v>
      </c>
      <c r="F246" s="237" t="s">
        <v>329</v>
      </c>
      <c r="G246" s="234"/>
      <c r="H246" s="238">
        <v>1620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175</v>
      </c>
      <c r="AU246" s="244" t="s">
        <v>86</v>
      </c>
      <c r="AV246" s="13" t="s">
        <v>86</v>
      </c>
      <c r="AW246" s="13" t="s">
        <v>32</v>
      </c>
      <c r="AX246" s="13" t="s">
        <v>76</v>
      </c>
      <c r="AY246" s="244" t="s">
        <v>127</v>
      </c>
    </row>
    <row r="247" s="13" customFormat="1">
      <c r="A247" s="13"/>
      <c r="B247" s="233"/>
      <c r="C247" s="234"/>
      <c r="D247" s="235" t="s">
        <v>175</v>
      </c>
      <c r="E247" s="236" t="s">
        <v>1</v>
      </c>
      <c r="F247" s="237" t="s">
        <v>330</v>
      </c>
      <c r="G247" s="234"/>
      <c r="H247" s="238">
        <v>257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175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127</v>
      </c>
    </row>
    <row r="248" s="13" customFormat="1">
      <c r="A248" s="13"/>
      <c r="B248" s="233"/>
      <c r="C248" s="234"/>
      <c r="D248" s="235" t="s">
        <v>175</v>
      </c>
      <c r="E248" s="236" t="s">
        <v>1</v>
      </c>
      <c r="F248" s="237" t="s">
        <v>331</v>
      </c>
      <c r="G248" s="234"/>
      <c r="H248" s="238">
        <v>552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175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127</v>
      </c>
    </row>
    <row r="249" s="13" customFormat="1">
      <c r="A249" s="13"/>
      <c r="B249" s="233"/>
      <c r="C249" s="234"/>
      <c r="D249" s="235" t="s">
        <v>175</v>
      </c>
      <c r="E249" s="236" t="s">
        <v>1</v>
      </c>
      <c r="F249" s="237" t="s">
        <v>332</v>
      </c>
      <c r="G249" s="234"/>
      <c r="H249" s="238">
        <v>90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175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127</v>
      </c>
    </row>
    <row r="250" s="13" customFormat="1">
      <c r="A250" s="13"/>
      <c r="B250" s="233"/>
      <c r="C250" s="234"/>
      <c r="D250" s="235" t="s">
        <v>175</v>
      </c>
      <c r="E250" s="236" t="s">
        <v>1</v>
      </c>
      <c r="F250" s="237" t="s">
        <v>383</v>
      </c>
      <c r="G250" s="234"/>
      <c r="H250" s="238">
        <v>37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175</v>
      </c>
      <c r="AU250" s="244" t="s">
        <v>86</v>
      </c>
      <c r="AV250" s="13" t="s">
        <v>86</v>
      </c>
      <c r="AW250" s="13" t="s">
        <v>32</v>
      </c>
      <c r="AX250" s="13" t="s">
        <v>76</v>
      </c>
      <c r="AY250" s="244" t="s">
        <v>127</v>
      </c>
    </row>
    <row r="251" s="14" customFormat="1">
      <c r="A251" s="14"/>
      <c r="B251" s="245"/>
      <c r="C251" s="246"/>
      <c r="D251" s="235" t="s">
        <v>175</v>
      </c>
      <c r="E251" s="247" t="s">
        <v>1</v>
      </c>
      <c r="F251" s="248" t="s">
        <v>177</v>
      </c>
      <c r="G251" s="246"/>
      <c r="H251" s="249">
        <v>2556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175</v>
      </c>
      <c r="AU251" s="255" t="s">
        <v>86</v>
      </c>
      <c r="AV251" s="14" t="s">
        <v>143</v>
      </c>
      <c r="AW251" s="14" t="s">
        <v>32</v>
      </c>
      <c r="AX251" s="14" t="s">
        <v>84</v>
      </c>
      <c r="AY251" s="255" t="s">
        <v>127</v>
      </c>
    </row>
    <row r="252" s="2" customFormat="1" ht="24.15" customHeight="1">
      <c r="A252" s="38"/>
      <c r="B252" s="39"/>
      <c r="C252" s="272" t="s">
        <v>384</v>
      </c>
      <c r="D252" s="272" t="s">
        <v>319</v>
      </c>
      <c r="E252" s="273" t="s">
        <v>385</v>
      </c>
      <c r="F252" s="274" t="s">
        <v>386</v>
      </c>
      <c r="G252" s="275" t="s">
        <v>222</v>
      </c>
      <c r="H252" s="276">
        <v>2760.48</v>
      </c>
      <c r="I252" s="277"/>
      <c r="J252" s="278">
        <f>ROUND(I252*H252,2)</f>
        <v>0</v>
      </c>
      <c r="K252" s="279"/>
      <c r="L252" s="280"/>
      <c r="M252" s="281" t="s">
        <v>1</v>
      </c>
      <c r="N252" s="282" t="s">
        <v>41</v>
      </c>
      <c r="O252" s="91"/>
      <c r="P252" s="229">
        <f>O252*H252</f>
        <v>0</v>
      </c>
      <c r="Q252" s="229">
        <v>0.00012999999999999999</v>
      </c>
      <c r="R252" s="229">
        <f>Q252*H252</f>
        <v>0.35886239999999997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160</v>
      </c>
      <c r="AT252" s="231" t="s">
        <v>319</v>
      </c>
      <c r="AU252" s="231" t="s">
        <v>86</v>
      </c>
      <c r="AY252" s="17" t="s">
        <v>127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143</v>
      </c>
      <c r="BM252" s="231" t="s">
        <v>387</v>
      </c>
    </row>
    <row r="253" s="13" customFormat="1">
      <c r="A253" s="13"/>
      <c r="B253" s="233"/>
      <c r="C253" s="234"/>
      <c r="D253" s="235" t="s">
        <v>175</v>
      </c>
      <c r="E253" s="236" t="s">
        <v>1</v>
      </c>
      <c r="F253" s="237" t="s">
        <v>388</v>
      </c>
      <c r="G253" s="234"/>
      <c r="H253" s="238">
        <v>2760.48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175</v>
      </c>
      <c r="AU253" s="244" t="s">
        <v>86</v>
      </c>
      <c r="AV253" s="13" t="s">
        <v>86</v>
      </c>
      <c r="AW253" s="13" t="s">
        <v>32</v>
      </c>
      <c r="AX253" s="13" t="s">
        <v>76</v>
      </c>
      <c r="AY253" s="244" t="s">
        <v>127</v>
      </c>
    </row>
    <row r="254" s="14" customFormat="1">
      <c r="A254" s="14"/>
      <c r="B254" s="245"/>
      <c r="C254" s="246"/>
      <c r="D254" s="235" t="s">
        <v>175</v>
      </c>
      <c r="E254" s="247" t="s">
        <v>1</v>
      </c>
      <c r="F254" s="248" t="s">
        <v>177</v>
      </c>
      <c r="G254" s="246"/>
      <c r="H254" s="249">
        <v>2760.48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175</v>
      </c>
      <c r="AU254" s="255" t="s">
        <v>86</v>
      </c>
      <c r="AV254" s="14" t="s">
        <v>143</v>
      </c>
      <c r="AW254" s="14" t="s">
        <v>32</v>
      </c>
      <c r="AX254" s="14" t="s">
        <v>84</v>
      </c>
      <c r="AY254" s="255" t="s">
        <v>127</v>
      </c>
    </row>
    <row r="255" s="2" customFormat="1" ht="21.75" customHeight="1">
      <c r="A255" s="38"/>
      <c r="B255" s="39"/>
      <c r="C255" s="219" t="s">
        <v>389</v>
      </c>
      <c r="D255" s="219" t="s">
        <v>130</v>
      </c>
      <c r="E255" s="220" t="s">
        <v>390</v>
      </c>
      <c r="F255" s="221" t="s">
        <v>391</v>
      </c>
      <c r="G255" s="222" t="s">
        <v>284</v>
      </c>
      <c r="H255" s="223">
        <v>0.20000000000000001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2.5505399999999998</v>
      </c>
      <c r="R255" s="229">
        <f>Q255*H255</f>
        <v>0.51010800000000001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143</v>
      </c>
      <c r="AT255" s="231" t="s">
        <v>130</v>
      </c>
      <c r="AU255" s="231" t="s">
        <v>86</v>
      </c>
      <c r="AY255" s="17" t="s">
        <v>127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143</v>
      </c>
      <c r="BM255" s="231" t="s">
        <v>392</v>
      </c>
    </row>
    <row r="256" s="13" customFormat="1">
      <c r="A256" s="13"/>
      <c r="B256" s="233"/>
      <c r="C256" s="234"/>
      <c r="D256" s="235" t="s">
        <v>175</v>
      </c>
      <c r="E256" s="236" t="s">
        <v>1</v>
      </c>
      <c r="F256" s="237" t="s">
        <v>393</v>
      </c>
      <c r="G256" s="234"/>
      <c r="H256" s="238">
        <v>0.20000000000000001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175</v>
      </c>
      <c r="AU256" s="244" t="s">
        <v>86</v>
      </c>
      <c r="AV256" s="13" t="s">
        <v>86</v>
      </c>
      <c r="AW256" s="13" t="s">
        <v>32</v>
      </c>
      <c r="AX256" s="13" t="s">
        <v>76</v>
      </c>
      <c r="AY256" s="244" t="s">
        <v>127</v>
      </c>
    </row>
    <row r="257" s="14" customFormat="1">
      <c r="A257" s="14"/>
      <c r="B257" s="245"/>
      <c r="C257" s="246"/>
      <c r="D257" s="235" t="s">
        <v>175</v>
      </c>
      <c r="E257" s="247" t="s">
        <v>1</v>
      </c>
      <c r="F257" s="248" t="s">
        <v>177</v>
      </c>
      <c r="G257" s="246"/>
      <c r="H257" s="249">
        <v>0.20000000000000001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175</v>
      </c>
      <c r="AU257" s="255" t="s">
        <v>86</v>
      </c>
      <c r="AV257" s="14" t="s">
        <v>143</v>
      </c>
      <c r="AW257" s="14" t="s">
        <v>32</v>
      </c>
      <c r="AX257" s="14" t="s">
        <v>84</v>
      </c>
      <c r="AY257" s="255" t="s">
        <v>127</v>
      </c>
    </row>
    <row r="258" s="12" customFormat="1" ht="22.8" customHeight="1">
      <c r="A258" s="12"/>
      <c r="B258" s="203"/>
      <c r="C258" s="204"/>
      <c r="D258" s="205" t="s">
        <v>75</v>
      </c>
      <c r="E258" s="217" t="s">
        <v>126</v>
      </c>
      <c r="F258" s="217" t="s">
        <v>394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SUM(P259:P315)</f>
        <v>0</v>
      </c>
      <c r="Q258" s="211"/>
      <c r="R258" s="212">
        <f>SUM(R259:R315)</f>
        <v>246.21769999999998</v>
      </c>
      <c r="S258" s="211"/>
      <c r="T258" s="213">
        <f>SUM(T259:T315)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84</v>
      </c>
      <c r="AT258" s="215" t="s">
        <v>75</v>
      </c>
      <c r="AU258" s="215" t="s">
        <v>84</v>
      </c>
      <c r="AY258" s="214" t="s">
        <v>127</v>
      </c>
      <c r="BK258" s="216">
        <f>SUM(BK259:BK315)</f>
        <v>0</v>
      </c>
    </row>
    <row r="259" s="2" customFormat="1" ht="21.75" customHeight="1">
      <c r="A259" s="38"/>
      <c r="B259" s="39"/>
      <c r="C259" s="219" t="s">
        <v>395</v>
      </c>
      <c r="D259" s="219" t="s">
        <v>130</v>
      </c>
      <c r="E259" s="220" t="s">
        <v>396</v>
      </c>
      <c r="F259" s="221" t="s">
        <v>397</v>
      </c>
      <c r="G259" s="222" t="s">
        <v>222</v>
      </c>
      <c r="H259" s="223">
        <v>1620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143</v>
      </c>
      <c r="AT259" s="231" t="s">
        <v>130</v>
      </c>
      <c r="AU259" s="231" t="s">
        <v>86</v>
      </c>
      <c r="AY259" s="17" t="s">
        <v>127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143</v>
      </c>
      <c r="BM259" s="231" t="s">
        <v>398</v>
      </c>
    </row>
    <row r="260" s="13" customFormat="1">
      <c r="A260" s="13"/>
      <c r="B260" s="233"/>
      <c r="C260" s="234"/>
      <c r="D260" s="235" t="s">
        <v>175</v>
      </c>
      <c r="E260" s="236" t="s">
        <v>1</v>
      </c>
      <c r="F260" s="237" t="s">
        <v>399</v>
      </c>
      <c r="G260" s="234"/>
      <c r="H260" s="238">
        <v>1620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175</v>
      </c>
      <c r="AU260" s="244" t="s">
        <v>86</v>
      </c>
      <c r="AV260" s="13" t="s">
        <v>86</v>
      </c>
      <c r="AW260" s="13" t="s">
        <v>32</v>
      </c>
      <c r="AX260" s="13" t="s">
        <v>84</v>
      </c>
      <c r="AY260" s="244" t="s">
        <v>127</v>
      </c>
    </row>
    <row r="261" s="2" customFormat="1" ht="16.5" customHeight="1">
      <c r="A261" s="38"/>
      <c r="B261" s="39"/>
      <c r="C261" s="219" t="s">
        <v>400</v>
      </c>
      <c r="D261" s="219" t="s">
        <v>130</v>
      </c>
      <c r="E261" s="220" t="s">
        <v>401</v>
      </c>
      <c r="F261" s="221" t="s">
        <v>402</v>
      </c>
      <c r="G261" s="222" t="s">
        <v>222</v>
      </c>
      <c r="H261" s="223">
        <v>3970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143</v>
      </c>
      <c r="AT261" s="231" t="s">
        <v>130</v>
      </c>
      <c r="AU261" s="231" t="s">
        <v>86</v>
      </c>
      <c r="AY261" s="17" t="s">
        <v>127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143</v>
      </c>
      <c r="BM261" s="231" t="s">
        <v>403</v>
      </c>
    </row>
    <row r="262" s="13" customFormat="1">
      <c r="A262" s="13"/>
      <c r="B262" s="233"/>
      <c r="C262" s="234"/>
      <c r="D262" s="235" t="s">
        <v>175</v>
      </c>
      <c r="E262" s="236" t="s">
        <v>1</v>
      </c>
      <c r="F262" s="237" t="s">
        <v>404</v>
      </c>
      <c r="G262" s="234"/>
      <c r="H262" s="238">
        <v>1620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175</v>
      </c>
      <c r="AU262" s="244" t="s">
        <v>86</v>
      </c>
      <c r="AV262" s="13" t="s">
        <v>86</v>
      </c>
      <c r="AW262" s="13" t="s">
        <v>32</v>
      </c>
      <c r="AX262" s="13" t="s">
        <v>76</v>
      </c>
      <c r="AY262" s="244" t="s">
        <v>127</v>
      </c>
    </row>
    <row r="263" s="13" customFormat="1">
      <c r="A263" s="13"/>
      <c r="B263" s="233"/>
      <c r="C263" s="234"/>
      <c r="D263" s="235" t="s">
        <v>175</v>
      </c>
      <c r="E263" s="236" t="s">
        <v>1</v>
      </c>
      <c r="F263" s="237" t="s">
        <v>405</v>
      </c>
      <c r="G263" s="234"/>
      <c r="H263" s="238">
        <v>552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175</v>
      </c>
      <c r="AU263" s="244" t="s">
        <v>86</v>
      </c>
      <c r="AV263" s="13" t="s">
        <v>86</v>
      </c>
      <c r="AW263" s="13" t="s">
        <v>32</v>
      </c>
      <c r="AX263" s="13" t="s">
        <v>76</v>
      </c>
      <c r="AY263" s="244" t="s">
        <v>127</v>
      </c>
    </row>
    <row r="264" s="13" customFormat="1">
      <c r="A264" s="13"/>
      <c r="B264" s="233"/>
      <c r="C264" s="234"/>
      <c r="D264" s="235" t="s">
        <v>175</v>
      </c>
      <c r="E264" s="236" t="s">
        <v>1</v>
      </c>
      <c r="F264" s="237" t="s">
        <v>406</v>
      </c>
      <c r="G264" s="234"/>
      <c r="H264" s="238">
        <v>1798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175</v>
      </c>
      <c r="AU264" s="244" t="s">
        <v>86</v>
      </c>
      <c r="AV264" s="13" t="s">
        <v>86</v>
      </c>
      <c r="AW264" s="13" t="s">
        <v>32</v>
      </c>
      <c r="AX264" s="13" t="s">
        <v>76</v>
      </c>
      <c r="AY264" s="244" t="s">
        <v>127</v>
      </c>
    </row>
    <row r="265" s="14" customFormat="1">
      <c r="A265" s="14"/>
      <c r="B265" s="245"/>
      <c r="C265" s="246"/>
      <c r="D265" s="235" t="s">
        <v>175</v>
      </c>
      <c r="E265" s="247" t="s">
        <v>1</v>
      </c>
      <c r="F265" s="248" t="s">
        <v>177</v>
      </c>
      <c r="G265" s="246"/>
      <c r="H265" s="249">
        <v>3970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175</v>
      </c>
      <c r="AU265" s="255" t="s">
        <v>86</v>
      </c>
      <c r="AV265" s="14" t="s">
        <v>143</v>
      </c>
      <c r="AW265" s="14" t="s">
        <v>32</v>
      </c>
      <c r="AX265" s="14" t="s">
        <v>84</v>
      </c>
      <c r="AY265" s="255" t="s">
        <v>127</v>
      </c>
    </row>
    <row r="266" s="2" customFormat="1" ht="24.15" customHeight="1">
      <c r="A266" s="38"/>
      <c r="B266" s="39"/>
      <c r="C266" s="219" t="s">
        <v>407</v>
      </c>
      <c r="D266" s="219" t="s">
        <v>130</v>
      </c>
      <c r="E266" s="220" t="s">
        <v>408</v>
      </c>
      <c r="F266" s="221" t="s">
        <v>409</v>
      </c>
      <c r="G266" s="222" t="s">
        <v>222</v>
      </c>
      <c r="H266" s="223">
        <v>1620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143</v>
      </c>
      <c r="AT266" s="231" t="s">
        <v>130</v>
      </c>
      <c r="AU266" s="231" t="s">
        <v>86</v>
      </c>
      <c r="AY266" s="17" t="s">
        <v>127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143</v>
      </c>
      <c r="BM266" s="231" t="s">
        <v>410</v>
      </c>
    </row>
    <row r="267" s="13" customFormat="1">
      <c r="A267" s="13"/>
      <c r="B267" s="233"/>
      <c r="C267" s="234"/>
      <c r="D267" s="235" t="s">
        <v>175</v>
      </c>
      <c r="E267" s="236" t="s">
        <v>1</v>
      </c>
      <c r="F267" s="237" t="s">
        <v>404</v>
      </c>
      <c r="G267" s="234"/>
      <c r="H267" s="238">
        <v>1620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175</v>
      </c>
      <c r="AU267" s="244" t="s">
        <v>86</v>
      </c>
      <c r="AV267" s="13" t="s">
        <v>86</v>
      </c>
      <c r="AW267" s="13" t="s">
        <v>32</v>
      </c>
      <c r="AX267" s="13" t="s">
        <v>76</v>
      </c>
      <c r="AY267" s="244" t="s">
        <v>127</v>
      </c>
    </row>
    <row r="268" s="14" customFormat="1">
      <c r="A268" s="14"/>
      <c r="B268" s="245"/>
      <c r="C268" s="246"/>
      <c r="D268" s="235" t="s">
        <v>175</v>
      </c>
      <c r="E268" s="247" t="s">
        <v>1</v>
      </c>
      <c r="F268" s="248" t="s">
        <v>177</v>
      </c>
      <c r="G268" s="246"/>
      <c r="H268" s="249">
        <v>1620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175</v>
      </c>
      <c r="AU268" s="255" t="s">
        <v>86</v>
      </c>
      <c r="AV268" s="14" t="s">
        <v>143</v>
      </c>
      <c r="AW268" s="14" t="s">
        <v>32</v>
      </c>
      <c r="AX268" s="14" t="s">
        <v>84</v>
      </c>
      <c r="AY268" s="255" t="s">
        <v>127</v>
      </c>
    </row>
    <row r="269" s="2" customFormat="1" ht="24.15" customHeight="1">
      <c r="A269" s="38"/>
      <c r="B269" s="39"/>
      <c r="C269" s="219" t="s">
        <v>411</v>
      </c>
      <c r="D269" s="219" t="s">
        <v>130</v>
      </c>
      <c r="E269" s="220" t="s">
        <v>412</v>
      </c>
      <c r="F269" s="221" t="s">
        <v>413</v>
      </c>
      <c r="G269" s="222" t="s">
        <v>222</v>
      </c>
      <c r="H269" s="223">
        <v>3240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143</v>
      </c>
      <c r="AT269" s="231" t="s">
        <v>130</v>
      </c>
      <c r="AU269" s="231" t="s">
        <v>86</v>
      </c>
      <c r="AY269" s="17" t="s">
        <v>127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143</v>
      </c>
      <c r="BM269" s="231" t="s">
        <v>414</v>
      </c>
    </row>
    <row r="270" s="13" customFormat="1">
      <c r="A270" s="13"/>
      <c r="B270" s="233"/>
      <c r="C270" s="234"/>
      <c r="D270" s="235" t="s">
        <v>175</v>
      </c>
      <c r="E270" s="236" t="s">
        <v>1</v>
      </c>
      <c r="F270" s="237" t="s">
        <v>415</v>
      </c>
      <c r="G270" s="234"/>
      <c r="H270" s="238">
        <v>3240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175</v>
      </c>
      <c r="AU270" s="244" t="s">
        <v>86</v>
      </c>
      <c r="AV270" s="13" t="s">
        <v>86</v>
      </c>
      <c r="AW270" s="13" t="s">
        <v>32</v>
      </c>
      <c r="AX270" s="13" t="s">
        <v>76</v>
      </c>
      <c r="AY270" s="244" t="s">
        <v>127</v>
      </c>
    </row>
    <row r="271" s="14" customFormat="1">
      <c r="A271" s="14"/>
      <c r="B271" s="245"/>
      <c r="C271" s="246"/>
      <c r="D271" s="235" t="s">
        <v>175</v>
      </c>
      <c r="E271" s="247" t="s">
        <v>1</v>
      </c>
      <c r="F271" s="248" t="s">
        <v>177</v>
      </c>
      <c r="G271" s="246"/>
      <c r="H271" s="249">
        <v>3240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175</v>
      </c>
      <c r="AU271" s="255" t="s">
        <v>86</v>
      </c>
      <c r="AV271" s="14" t="s">
        <v>143</v>
      </c>
      <c r="AW271" s="14" t="s">
        <v>32</v>
      </c>
      <c r="AX271" s="14" t="s">
        <v>84</v>
      </c>
      <c r="AY271" s="255" t="s">
        <v>127</v>
      </c>
    </row>
    <row r="272" s="2" customFormat="1" ht="24.15" customHeight="1">
      <c r="A272" s="38"/>
      <c r="B272" s="39"/>
      <c r="C272" s="219" t="s">
        <v>416</v>
      </c>
      <c r="D272" s="219" t="s">
        <v>130</v>
      </c>
      <c r="E272" s="220" t="s">
        <v>417</v>
      </c>
      <c r="F272" s="221" t="s">
        <v>418</v>
      </c>
      <c r="G272" s="222" t="s">
        <v>222</v>
      </c>
      <c r="H272" s="223">
        <v>340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143</v>
      </c>
      <c r="AT272" s="231" t="s">
        <v>130</v>
      </c>
      <c r="AU272" s="231" t="s">
        <v>86</v>
      </c>
      <c r="AY272" s="17" t="s">
        <v>127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143</v>
      </c>
      <c r="BM272" s="231" t="s">
        <v>419</v>
      </c>
    </row>
    <row r="273" s="13" customFormat="1">
      <c r="A273" s="13"/>
      <c r="B273" s="233"/>
      <c r="C273" s="234"/>
      <c r="D273" s="235" t="s">
        <v>175</v>
      </c>
      <c r="E273" s="236" t="s">
        <v>1</v>
      </c>
      <c r="F273" s="237" t="s">
        <v>420</v>
      </c>
      <c r="G273" s="234"/>
      <c r="H273" s="238">
        <v>340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175</v>
      </c>
      <c r="AU273" s="244" t="s">
        <v>86</v>
      </c>
      <c r="AV273" s="13" t="s">
        <v>86</v>
      </c>
      <c r="AW273" s="13" t="s">
        <v>32</v>
      </c>
      <c r="AX273" s="13" t="s">
        <v>76</v>
      </c>
      <c r="AY273" s="244" t="s">
        <v>127</v>
      </c>
    </row>
    <row r="274" s="14" customFormat="1">
      <c r="A274" s="14"/>
      <c r="B274" s="245"/>
      <c r="C274" s="246"/>
      <c r="D274" s="235" t="s">
        <v>175</v>
      </c>
      <c r="E274" s="247" t="s">
        <v>1</v>
      </c>
      <c r="F274" s="248" t="s">
        <v>177</v>
      </c>
      <c r="G274" s="246"/>
      <c r="H274" s="249">
        <v>340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175</v>
      </c>
      <c r="AU274" s="255" t="s">
        <v>86</v>
      </c>
      <c r="AV274" s="14" t="s">
        <v>143</v>
      </c>
      <c r="AW274" s="14" t="s">
        <v>32</v>
      </c>
      <c r="AX274" s="14" t="s">
        <v>84</v>
      </c>
      <c r="AY274" s="255" t="s">
        <v>127</v>
      </c>
    </row>
    <row r="275" s="2" customFormat="1" ht="24.15" customHeight="1">
      <c r="A275" s="38"/>
      <c r="B275" s="39"/>
      <c r="C275" s="219" t="s">
        <v>421</v>
      </c>
      <c r="D275" s="219" t="s">
        <v>130</v>
      </c>
      <c r="E275" s="220" t="s">
        <v>422</v>
      </c>
      <c r="F275" s="221" t="s">
        <v>423</v>
      </c>
      <c r="G275" s="222" t="s">
        <v>222</v>
      </c>
      <c r="H275" s="223">
        <v>40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143</v>
      </c>
      <c r="AT275" s="231" t="s">
        <v>130</v>
      </c>
      <c r="AU275" s="231" t="s">
        <v>86</v>
      </c>
      <c r="AY275" s="17" t="s">
        <v>127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143</v>
      </c>
      <c r="BM275" s="231" t="s">
        <v>424</v>
      </c>
    </row>
    <row r="276" s="13" customFormat="1">
      <c r="A276" s="13"/>
      <c r="B276" s="233"/>
      <c r="C276" s="234"/>
      <c r="D276" s="235" t="s">
        <v>175</v>
      </c>
      <c r="E276" s="236" t="s">
        <v>1</v>
      </c>
      <c r="F276" s="237" t="s">
        <v>425</v>
      </c>
      <c r="G276" s="234"/>
      <c r="H276" s="238">
        <v>40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175</v>
      </c>
      <c r="AU276" s="244" t="s">
        <v>86</v>
      </c>
      <c r="AV276" s="13" t="s">
        <v>86</v>
      </c>
      <c r="AW276" s="13" t="s">
        <v>32</v>
      </c>
      <c r="AX276" s="13" t="s">
        <v>76</v>
      </c>
      <c r="AY276" s="244" t="s">
        <v>127</v>
      </c>
    </row>
    <row r="277" s="14" customFormat="1">
      <c r="A277" s="14"/>
      <c r="B277" s="245"/>
      <c r="C277" s="246"/>
      <c r="D277" s="235" t="s">
        <v>175</v>
      </c>
      <c r="E277" s="247" t="s">
        <v>1</v>
      </c>
      <c r="F277" s="248" t="s">
        <v>177</v>
      </c>
      <c r="G277" s="246"/>
      <c r="H277" s="249">
        <v>40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175</v>
      </c>
      <c r="AU277" s="255" t="s">
        <v>86</v>
      </c>
      <c r="AV277" s="14" t="s">
        <v>143</v>
      </c>
      <c r="AW277" s="14" t="s">
        <v>32</v>
      </c>
      <c r="AX277" s="14" t="s">
        <v>84</v>
      </c>
      <c r="AY277" s="255" t="s">
        <v>127</v>
      </c>
    </row>
    <row r="278" s="2" customFormat="1" ht="24.15" customHeight="1">
      <c r="A278" s="38"/>
      <c r="B278" s="39"/>
      <c r="C278" s="219" t="s">
        <v>426</v>
      </c>
      <c r="D278" s="219" t="s">
        <v>130</v>
      </c>
      <c r="E278" s="220" t="s">
        <v>427</v>
      </c>
      <c r="F278" s="221" t="s">
        <v>428</v>
      </c>
      <c r="G278" s="222" t="s">
        <v>222</v>
      </c>
      <c r="H278" s="223">
        <v>37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0.40799999999999997</v>
      </c>
      <c r="R278" s="229">
        <f>Q278*H278</f>
        <v>15.095999999999998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143</v>
      </c>
      <c r="AT278" s="231" t="s">
        <v>130</v>
      </c>
      <c r="AU278" s="231" t="s">
        <v>86</v>
      </c>
      <c r="AY278" s="17" t="s">
        <v>127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143</v>
      </c>
      <c r="BM278" s="231" t="s">
        <v>429</v>
      </c>
    </row>
    <row r="279" s="13" customFormat="1">
      <c r="A279" s="13"/>
      <c r="B279" s="233"/>
      <c r="C279" s="234"/>
      <c r="D279" s="235" t="s">
        <v>175</v>
      </c>
      <c r="E279" s="236" t="s">
        <v>1</v>
      </c>
      <c r="F279" s="237" t="s">
        <v>430</v>
      </c>
      <c r="G279" s="234"/>
      <c r="H279" s="238">
        <v>37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175</v>
      </c>
      <c r="AU279" s="244" t="s">
        <v>86</v>
      </c>
      <c r="AV279" s="13" t="s">
        <v>86</v>
      </c>
      <c r="AW279" s="13" t="s">
        <v>32</v>
      </c>
      <c r="AX279" s="13" t="s">
        <v>76</v>
      </c>
      <c r="AY279" s="244" t="s">
        <v>127</v>
      </c>
    </row>
    <row r="280" s="14" customFormat="1">
      <c r="A280" s="14"/>
      <c r="B280" s="245"/>
      <c r="C280" s="246"/>
      <c r="D280" s="235" t="s">
        <v>175</v>
      </c>
      <c r="E280" s="247" t="s">
        <v>1</v>
      </c>
      <c r="F280" s="248" t="s">
        <v>177</v>
      </c>
      <c r="G280" s="246"/>
      <c r="H280" s="249">
        <v>37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175</v>
      </c>
      <c r="AU280" s="255" t="s">
        <v>86</v>
      </c>
      <c r="AV280" s="14" t="s">
        <v>143</v>
      </c>
      <c r="AW280" s="14" t="s">
        <v>32</v>
      </c>
      <c r="AX280" s="14" t="s">
        <v>84</v>
      </c>
      <c r="AY280" s="255" t="s">
        <v>127</v>
      </c>
    </row>
    <row r="281" s="2" customFormat="1" ht="24.15" customHeight="1">
      <c r="A281" s="38"/>
      <c r="B281" s="39"/>
      <c r="C281" s="219" t="s">
        <v>431</v>
      </c>
      <c r="D281" s="219" t="s">
        <v>130</v>
      </c>
      <c r="E281" s="220" t="s">
        <v>432</v>
      </c>
      <c r="F281" s="221" t="s">
        <v>433</v>
      </c>
      <c r="G281" s="222" t="s">
        <v>222</v>
      </c>
      <c r="H281" s="223">
        <v>1620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143</v>
      </c>
      <c r="AT281" s="231" t="s">
        <v>130</v>
      </c>
      <c r="AU281" s="231" t="s">
        <v>86</v>
      </c>
      <c r="AY281" s="17" t="s">
        <v>127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143</v>
      </c>
      <c r="BM281" s="231" t="s">
        <v>434</v>
      </c>
    </row>
    <row r="282" s="13" customFormat="1">
      <c r="A282" s="13"/>
      <c r="B282" s="233"/>
      <c r="C282" s="234"/>
      <c r="D282" s="235" t="s">
        <v>175</v>
      </c>
      <c r="E282" s="236" t="s">
        <v>1</v>
      </c>
      <c r="F282" s="237" t="s">
        <v>435</v>
      </c>
      <c r="G282" s="234"/>
      <c r="H282" s="238">
        <v>1620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175</v>
      </c>
      <c r="AU282" s="244" t="s">
        <v>86</v>
      </c>
      <c r="AV282" s="13" t="s">
        <v>86</v>
      </c>
      <c r="AW282" s="13" t="s">
        <v>32</v>
      </c>
      <c r="AX282" s="13" t="s">
        <v>76</v>
      </c>
      <c r="AY282" s="244" t="s">
        <v>127</v>
      </c>
    </row>
    <row r="283" s="14" customFormat="1">
      <c r="A283" s="14"/>
      <c r="B283" s="245"/>
      <c r="C283" s="246"/>
      <c r="D283" s="235" t="s">
        <v>175</v>
      </c>
      <c r="E283" s="247" t="s">
        <v>1</v>
      </c>
      <c r="F283" s="248" t="s">
        <v>177</v>
      </c>
      <c r="G283" s="246"/>
      <c r="H283" s="249">
        <v>1620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175</v>
      </c>
      <c r="AU283" s="255" t="s">
        <v>86</v>
      </c>
      <c r="AV283" s="14" t="s">
        <v>143</v>
      </c>
      <c r="AW283" s="14" t="s">
        <v>32</v>
      </c>
      <c r="AX283" s="14" t="s">
        <v>84</v>
      </c>
      <c r="AY283" s="255" t="s">
        <v>127</v>
      </c>
    </row>
    <row r="284" s="2" customFormat="1" ht="33" customHeight="1">
      <c r="A284" s="38"/>
      <c r="B284" s="39"/>
      <c r="C284" s="219" t="s">
        <v>436</v>
      </c>
      <c r="D284" s="219" t="s">
        <v>130</v>
      </c>
      <c r="E284" s="220" t="s">
        <v>437</v>
      </c>
      <c r="F284" s="221" t="s">
        <v>438</v>
      </c>
      <c r="G284" s="222" t="s">
        <v>222</v>
      </c>
      <c r="H284" s="223">
        <v>1642.5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143</v>
      </c>
      <c r="AT284" s="231" t="s">
        <v>130</v>
      </c>
      <c r="AU284" s="231" t="s">
        <v>86</v>
      </c>
      <c r="AY284" s="17" t="s">
        <v>127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143</v>
      </c>
      <c r="BM284" s="231" t="s">
        <v>439</v>
      </c>
    </row>
    <row r="285" s="13" customFormat="1">
      <c r="A285" s="13"/>
      <c r="B285" s="233"/>
      <c r="C285" s="234"/>
      <c r="D285" s="235" t="s">
        <v>175</v>
      </c>
      <c r="E285" s="236" t="s">
        <v>1</v>
      </c>
      <c r="F285" s="237" t="s">
        <v>435</v>
      </c>
      <c r="G285" s="234"/>
      <c r="H285" s="238">
        <v>1620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175</v>
      </c>
      <c r="AU285" s="244" t="s">
        <v>86</v>
      </c>
      <c r="AV285" s="13" t="s">
        <v>86</v>
      </c>
      <c r="AW285" s="13" t="s">
        <v>32</v>
      </c>
      <c r="AX285" s="13" t="s">
        <v>76</v>
      </c>
      <c r="AY285" s="244" t="s">
        <v>127</v>
      </c>
    </row>
    <row r="286" s="13" customFormat="1">
      <c r="A286" s="13"/>
      <c r="B286" s="233"/>
      <c r="C286" s="234"/>
      <c r="D286" s="235" t="s">
        <v>175</v>
      </c>
      <c r="E286" s="236" t="s">
        <v>1</v>
      </c>
      <c r="F286" s="237" t="s">
        <v>440</v>
      </c>
      <c r="G286" s="234"/>
      <c r="H286" s="238">
        <v>22.5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175</v>
      </c>
      <c r="AU286" s="244" t="s">
        <v>86</v>
      </c>
      <c r="AV286" s="13" t="s">
        <v>86</v>
      </c>
      <c r="AW286" s="13" t="s">
        <v>32</v>
      </c>
      <c r="AX286" s="13" t="s">
        <v>76</v>
      </c>
      <c r="AY286" s="244" t="s">
        <v>127</v>
      </c>
    </row>
    <row r="287" s="14" customFormat="1">
      <c r="A287" s="14"/>
      <c r="B287" s="245"/>
      <c r="C287" s="246"/>
      <c r="D287" s="235" t="s">
        <v>175</v>
      </c>
      <c r="E287" s="247" t="s">
        <v>1</v>
      </c>
      <c r="F287" s="248" t="s">
        <v>177</v>
      </c>
      <c r="G287" s="246"/>
      <c r="H287" s="249">
        <v>1642.5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175</v>
      </c>
      <c r="AU287" s="255" t="s">
        <v>86</v>
      </c>
      <c r="AV287" s="14" t="s">
        <v>143</v>
      </c>
      <c r="AW287" s="14" t="s">
        <v>32</v>
      </c>
      <c r="AX287" s="14" t="s">
        <v>84</v>
      </c>
      <c r="AY287" s="255" t="s">
        <v>127</v>
      </c>
    </row>
    <row r="288" s="2" customFormat="1" ht="24.15" customHeight="1">
      <c r="A288" s="38"/>
      <c r="B288" s="39"/>
      <c r="C288" s="219" t="s">
        <v>441</v>
      </c>
      <c r="D288" s="219" t="s">
        <v>130</v>
      </c>
      <c r="E288" s="220" t="s">
        <v>442</v>
      </c>
      <c r="F288" s="221" t="s">
        <v>443</v>
      </c>
      <c r="G288" s="222" t="s">
        <v>222</v>
      </c>
      <c r="H288" s="223">
        <v>1642.5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143</v>
      </c>
      <c r="AT288" s="231" t="s">
        <v>130</v>
      </c>
      <c r="AU288" s="231" t="s">
        <v>86</v>
      </c>
      <c r="AY288" s="17" t="s">
        <v>127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143</v>
      </c>
      <c r="BM288" s="231" t="s">
        <v>444</v>
      </c>
    </row>
    <row r="289" s="13" customFormat="1">
      <c r="A289" s="13"/>
      <c r="B289" s="233"/>
      <c r="C289" s="234"/>
      <c r="D289" s="235" t="s">
        <v>175</v>
      </c>
      <c r="E289" s="236" t="s">
        <v>1</v>
      </c>
      <c r="F289" s="237" t="s">
        <v>445</v>
      </c>
      <c r="G289" s="234"/>
      <c r="H289" s="238">
        <v>1642.5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175</v>
      </c>
      <c r="AU289" s="244" t="s">
        <v>86</v>
      </c>
      <c r="AV289" s="13" t="s">
        <v>86</v>
      </c>
      <c r="AW289" s="13" t="s">
        <v>32</v>
      </c>
      <c r="AX289" s="13" t="s">
        <v>76</v>
      </c>
      <c r="AY289" s="244" t="s">
        <v>127</v>
      </c>
    </row>
    <row r="290" s="14" customFormat="1">
      <c r="A290" s="14"/>
      <c r="B290" s="245"/>
      <c r="C290" s="246"/>
      <c r="D290" s="235" t="s">
        <v>175</v>
      </c>
      <c r="E290" s="247" t="s">
        <v>1</v>
      </c>
      <c r="F290" s="248" t="s">
        <v>177</v>
      </c>
      <c r="G290" s="246"/>
      <c r="H290" s="249">
        <v>1642.5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175</v>
      </c>
      <c r="AU290" s="255" t="s">
        <v>86</v>
      </c>
      <c r="AV290" s="14" t="s">
        <v>143</v>
      </c>
      <c r="AW290" s="14" t="s">
        <v>32</v>
      </c>
      <c r="AX290" s="14" t="s">
        <v>84</v>
      </c>
      <c r="AY290" s="255" t="s">
        <v>127</v>
      </c>
    </row>
    <row r="291" s="2" customFormat="1" ht="33" customHeight="1">
      <c r="A291" s="38"/>
      <c r="B291" s="39"/>
      <c r="C291" s="219" t="s">
        <v>446</v>
      </c>
      <c r="D291" s="219" t="s">
        <v>130</v>
      </c>
      <c r="E291" s="220" t="s">
        <v>447</v>
      </c>
      <c r="F291" s="221" t="s">
        <v>448</v>
      </c>
      <c r="G291" s="222" t="s">
        <v>222</v>
      </c>
      <c r="H291" s="223">
        <v>1745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143</v>
      </c>
      <c r="AT291" s="231" t="s">
        <v>130</v>
      </c>
      <c r="AU291" s="231" t="s">
        <v>86</v>
      </c>
      <c r="AY291" s="17" t="s">
        <v>127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143</v>
      </c>
      <c r="BM291" s="231" t="s">
        <v>449</v>
      </c>
    </row>
    <row r="292" s="13" customFormat="1">
      <c r="A292" s="13"/>
      <c r="B292" s="233"/>
      <c r="C292" s="234"/>
      <c r="D292" s="235" t="s">
        <v>175</v>
      </c>
      <c r="E292" s="236" t="s">
        <v>1</v>
      </c>
      <c r="F292" s="237" t="s">
        <v>435</v>
      </c>
      <c r="G292" s="234"/>
      <c r="H292" s="238">
        <v>1620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175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127</v>
      </c>
    </row>
    <row r="293" s="13" customFormat="1">
      <c r="A293" s="13"/>
      <c r="B293" s="233"/>
      <c r="C293" s="234"/>
      <c r="D293" s="235" t="s">
        <v>175</v>
      </c>
      <c r="E293" s="236" t="s">
        <v>1</v>
      </c>
      <c r="F293" s="237" t="s">
        <v>450</v>
      </c>
      <c r="G293" s="234"/>
      <c r="H293" s="238">
        <v>45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175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127</v>
      </c>
    </row>
    <row r="294" s="13" customFormat="1">
      <c r="A294" s="13"/>
      <c r="B294" s="233"/>
      <c r="C294" s="234"/>
      <c r="D294" s="235" t="s">
        <v>175</v>
      </c>
      <c r="E294" s="236" t="s">
        <v>1</v>
      </c>
      <c r="F294" s="237" t="s">
        <v>253</v>
      </c>
      <c r="G294" s="234"/>
      <c r="H294" s="238">
        <v>80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175</v>
      </c>
      <c r="AU294" s="244" t="s">
        <v>86</v>
      </c>
      <c r="AV294" s="13" t="s">
        <v>86</v>
      </c>
      <c r="AW294" s="13" t="s">
        <v>32</v>
      </c>
      <c r="AX294" s="13" t="s">
        <v>76</v>
      </c>
      <c r="AY294" s="244" t="s">
        <v>127</v>
      </c>
    </row>
    <row r="295" s="14" customFormat="1">
      <c r="A295" s="14"/>
      <c r="B295" s="245"/>
      <c r="C295" s="246"/>
      <c r="D295" s="235" t="s">
        <v>175</v>
      </c>
      <c r="E295" s="247" t="s">
        <v>1</v>
      </c>
      <c r="F295" s="248" t="s">
        <v>177</v>
      </c>
      <c r="G295" s="246"/>
      <c r="H295" s="249">
        <v>1745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175</v>
      </c>
      <c r="AU295" s="255" t="s">
        <v>86</v>
      </c>
      <c r="AV295" s="14" t="s">
        <v>143</v>
      </c>
      <c r="AW295" s="14" t="s">
        <v>32</v>
      </c>
      <c r="AX295" s="14" t="s">
        <v>84</v>
      </c>
      <c r="AY295" s="255" t="s">
        <v>127</v>
      </c>
    </row>
    <row r="296" s="2" customFormat="1" ht="24.15" customHeight="1">
      <c r="A296" s="38"/>
      <c r="B296" s="39"/>
      <c r="C296" s="219" t="s">
        <v>451</v>
      </c>
      <c r="D296" s="219" t="s">
        <v>130</v>
      </c>
      <c r="E296" s="220" t="s">
        <v>452</v>
      </c>
      <c r="F296" s="221" t="s">
        <v>453</v>
      </c>
      <c r="G296" s="222" t="s">
        <v>222</v>
      </c>
      <c r="H296" s="223">
        <v>565.79999999999995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0.089219999999999994</v>
      </c>
      <c r="R296" s="229">
        <f>Q296*H296</f>
        <v>50.480675999999995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143</v>
      </c>
      <c r="AT296" s="231" t="s">
        <v>130</v>
      </c>
      <c r="AU296" s="231" t="s">
        <v>86</v>
      </c>
      <c r="AY296" s="17" t="s">
        <v>127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143</v>
      </c>
      <c r="BM296" s="231" t="s">
        <v>454</v>
      </c>
    </row>
    <row r="297" s="13" customFormat="1">
      <c r="A297" s="13"/>
      <c r="B297" s="233"/>
      <c r="C297" s="234"/>
      <c r="D297" s="235" t="s">
        <v>175</v>
      </c>
      <c r="E297" s="236" t="s">
        <v>1</v>
      </c>
      <c r="F297" s="237" t="s">
        <v>455</v>
      </c>
      <c r="G297" s="234"/>
      <c r="H297" s="238">
        <v>560.79999999999995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175</v>
      </c>
      <c r="AU297" s="244" t="s">
        <v>86</v>
      </c>
      <c r="AV297" s="13" t="s">
        <v>86</v>
      </c>
      <c r="AW297" s="13" t="s">
        <v>32</v>
      </c>
      <c r="AX297" s="13" t="s">
        <v>76</v>
      </c>
      <c r="AY297" s="244" t="s">
        <v>127</v>
      </c>
    </row>
    <row r="298" s="13" customFormat="1">
      <c r="A298" s="13"/>
      <c r="B298" s="233"/>
      <c r="C298" s="234"/>
      <c r="D298" s="235" t="s">
        <v>175</v>
      </c>
      <c r="E298" s="236" t="s">
        <v>1</v>
      </c>
      <c r="F298" s="237" t="s">
        <v>456</v>
      </c>
      <c r="G298" s="234"/>
      <c r="H298" s="238">
        <v>5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175</v>
      </c>
      <c r="AU298" s="244" t="s">
        <v>86</v>
      </c>
      <c r="AV298" s="13" t="s">
        <v>86</v>
      </c>
      <c r="AW298" s="13" t="s">
        <v>32</v>
      </c>
      <c r="AX298" s="13" t="s">
        <v>76</v>
      </c>
      <c r="AY298" s="244" t="s">
        <v>127</v>
      </c>
    </row>
    <row r="299" s="14" customFormat="1">
      <c r="A299" s="14"/>
      <c r="B299" s="245"/>
      <c r="C299" s="246"/>
      <c r="D299" s="235" t="s">
        <v>175</v>
      </c>
      <c r="E299" s="247" t="s">
        <v>1</v>
      </c>
      <c r="F299" s="248" t="s">
        <v>177</v>
      </c>
      <c r="G299" s="246"/>
      <c r="H299" s="249">
        <v>565.79999999999995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175</v>
      </c>
      <c r="AU299" s="255" t="s">
        <v>86</v>
      </c>
      <c r="AV299" s="14" t="s">
        <v>143</v>
      </c>
      <c r="AW299" s="14" t="s">
        <v>32</v>
      </c>
      <c r="AX299" s="14" t="s">
        <v>84</v>
      </c>
      <c r="AY299" s="255" t="s">
        <v>127</v>
      </c>
    </row>
    <row r="300" s="2" customFormat="1" ht="21.75" customHeight="1">
      <c r="A300" s="38"/>
      <c r="B300" s="39"/>
      <c r="C300" s="272" t="s">
        <v>457</v>
      </c>
      <c r="D300" s="272" t="s">
        <v>319</v>
      </c>
      <c r="E300" s="273" t="s">
        <v>458</v>
      </c>
      <c r="F300" s="274" t="s">
        <v>459</v>
      </c>
      <c r="G300" s="275" t="s">
        <v>222</v>
      </c>
      <c r="H300" s="276">
        <v>563.03999999999996</v>
      </c>
      <c r="I300" s="277"/>
      <c r="J300" s="278">
        <f>ROUND(I300*H300,2)</f>
        <v>0</v>
      </c>
      <c r="K300" s="279"/>
      <c r="L300" s="280"/>
      <c r="M300" s="281" t="s">
        <v>1</v>
      </c>
      <c r="N300" s="282" t="s">
        <v>41</v>
      </c>
      <c r="O300" s="91"/>
      <c r="P300" s="229">
        <f>O300*H300</f>
        <v>0</v>
      </c>
      <c r="Q300" s="229">
        <v>0.13100000000000001</v>
      </c>
      <c r="R300" s="229">
        <f>Q300*H300</f>
        <v>73.758240000000001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160</v>
      </c>
      <c r="AT300" s="231" t="s">
        <v>319</v>
      </c>
      <c r="AU300" s="231" t="s">
        <v>86</v>
      </c>
      <c r="AY300" s="17" t="s">
        <v>127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143</v>
      </c>
      <c r="BM300" s="231" t="s">
        <v>460</v>
      </c>
    </row>
    <row r="301" s="13" customFormat="1">
      <c r="A301" s="13"/>
      <c r="B301" s="233"/>
      <c r="C301" s="234"/>
      <c r="D301" s="235" t="s">
        <v>175</v>
      </c>
      <c r="E301" s="236" t="s">
        <v>1</v>
      </c>
      <c r="F301" s="237" t="s">
        <v>461</v>
      </c>
      <c r="G301" s="234"/>
      <c r="H301" s="238">
        <v>563.03999999999996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175</v>
      </c>
      <c r="AU301" s="244" t="s">
        <v>86</v>
      </c>
      <c r="AV301" s="13" t="s">
        <v>86</v>
      </c>
      <c r="AW301" s="13" t="s">
        <v>32</v>
      </c>
      <c r="AX301" s="13" t="s">
        <v>76</v>
      </c>
      <c r="AY301" s="244" t="s">
        <v>127</v>
      </c>
    </row>
    <row r="302" s="14" customFormat="1">
      <c r="A302" s="14"/>
      <c r="B302" s="245"/>
      <c r="C302" s="246"/>
      <c r="D302" s="235" t="s">
        <v>175</v>
      </c>
      <c r="E302" s="247" t="s">
        <v>1</v>
      </c>
      <c r="F302" s="248" t="s">
        <v>177</v>
      </c>
      <c r="G302" s="246"/>
      <c r="H302" s="249">
        <v>563.03999999999996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175</v>
      </c>
      <c r="AU302" s="255" t="s">
        <v>86</v>
      </c>
      <c r="AV302" s="14" t="s">
        <v>143</v>
      </c>
      <c r="AW302" s="14" t="s">
        <v>32</v>
      </c>
      <c r="AX302" s="14" t="s">
        <v>84</v>
      </c>
      <c r="AY302" s="255" t="s">
        <v>127</v>
      </c>
    </row>
    <row r="303" s="2" customFormat="1" ht="24.15" customHeight="1">
      <c r="A303" s="38"/>
      <c r="B303" s="39"/>
      <c r="C303" s="272" t="s">
        <v>462</v>
      </c>
      <c r="D303" s="272" t="s">
        <v>319</v>
      </c>
      <c r="E303" s="273" t="s">
        <v>463</v>
      </c>
      <c r="F303" s="274" t="s">
        <v>464</v>
      </c>
      <c r="G303" s="275" t="s">
        <v>222</v>
      </c>
      <c r="H303" s="276">
        <v>9.2400000000000002</v>
      </c>
      <c r="I303" s="277"/>
      <c r="J303" s="278">
        <f>ROUND(I303*H303,2)</f>
        <v>0</v>
      </c>
      <c r="K303" s="279"/>
      <c r="L303" s="280"/>
      <c r="M303" s="281" t="s">
        <v>1</v>
      </c>
      <c r="N303" s="282" t="s">
        <v>41</v>
      </c>
      <c r="O303" s="91"/>
      <c r="P303" s="229">
        <f>O303*H303</f>
        <v>0</v>
      </c>
      <c r="Q303" s="229">
        <v>0.13100000000000001</v>
      </c>
      <c r="R303" s="229">
        <f>Q303*H303</f>
        <v>1.2104400000000002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160</v>
      </c>
      <c r="AT303" s="231" t="s">
        <v>319</v>
      </c>
      <c r="AU303" s="231" t="s">
        <v>86</v>
      </c>
      <c r="AY303" s="17" t="s">
        <v>127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143</v>
      </c>
      <c r="BM303" s="231" t="s">
        <v>465</v>
      </c>
    </row>
    <row r="304" s="13" customFormat="1">
      <c r="A304" s="13"/>
      <c r="B304" s="233"/>
      <c r="C304" s="234"/>
      <c r="D304" s="235" t="s">
        <v>175</v>
      </c>
      <c r="E304" s="236" t="s">
        <v>1</v>
      </c>
      <c r="F304" s="237" t="s">
        <v>466</v>
      </c>
      <c r="G304" s="234"/>
      <c r="H304" s="238">
        <v>9.2400000000000002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175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127</v>
      </c>
    </row>
    <row r="305" s="14" customFormat="1">
      <c r="A305" s="14"/>
      <c r="B305" s="245"/>
      <c r="C305" s="246"/>
      <c r="D305" s="235" t="s">
        <v>175</v>
      </c>
      <c r="E305" s="247" t="s">
        <v>1</v>
      </c>
      <c r="F305" s="248" t="s">
        <v>177</v>
      </c>
      <c r="G305" s="246"/>
      <c r="H305" s="249">
        <v>9.2400000000000002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175</v>
      </c>
      <c r="AU305" s="255" t="s">
        <v>86</v>
      </c>
      <c r="AV305" s="14" t="s">
        <v>143</v>
      </c>
      <c r="AW305" s="14" t="s">
        <v>32</v>
      </c>
      <c r="AX305" s="14" t="s">
        <v>84</v>
      </c>
      <c r="AY305" s="255" t="s">
        <v>127</v>
      </c>
    </row>
    <row r="306" s="2" customFormat="1" ht="33" customHeight="1">
      <c r="A306" s="38"/>
      <c r="B306" s="39"/>
      <c r="C306" s="219" t="s">
        <v>467</v>
      </c>
      <c r="D306" s="219" t="s">
        <v>130</v>
      </c>
      <c r="E306" s="220" t="s">
        <v>468</v>
      </c>
      <c r="F306" s="221" t="s">
        <v>469</v>
      </c>
      <c r="G306" s="222" t="s">
        <v>222</v>
      </c>
      <c r="H306" s="223">
        <v>398.19999999999999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0.11162</v>
      </c>
      <c r="R306" s="229">
        <f>Q306*H306</f>
        <v>44.447083999999997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143</v>
      </c>
      <c r="AT306" s="231" t="s">
        <v>130</v>
      </c>
      <c r="AU306" s="231" t="s">
        <v>86</v>
      </c>
      <c r="AY306" s="17" t="s">
        <v>127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143</v>
      </c>
      <c r="BM306" s="231" t="s">
        <v>470</v>
      </c>
    </row>
    <row r="307" s="13" customFormat="1">
      <c r="A307" s="13"/>
      <c r="B307" s="233"/>
      <c r="C307" s="234"/>
      <c r="D307" s="235" t="s">
        <v>175</v>
      </c>
      <c r="E307" s="236" t="s">
        <v>1</v>
      </c>
      <c r="F307" s="237" t="s">
        <v>471</v>
      </c>
      <c r="G307" s="234"/>
      <c r="H307" s="238">
        <v>338.19999999999999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175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127</v>
      </c>
    </row>
    <row r="308" s="13" customFormat="1">
      <c r="A308" s="13"/>
      <c r="B308" s="233"/>
      <c r="C308" s="234"/>
      <c r="D308" s="235" t="s">
        <v>175</v>
      </c>
      <c r="E308" s="236" t="s">
        <v>1</v>
      </c>
      <c r="F308" s="237" t="s">
        <v>472</v>
      </c>
      <c r="G308" s="234"/>
      <c r="H308" s="238">
        <v>60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175</v>
      </c>
      <c r="AU308" s="244" t="s">
        <v>86</v>
      </c>
      <c r="AV308" s="13" t="s">
        <v>86</v>
      </c>
      <c r="AW308" s="13" t="s">
        <v>32</v>
      </c>
      <c r="AX308" s="13" t="s">
        <v>76</v>
      </c>
      <c r="AY308" s="244" t="s">
        <v>127</v>
      </c>
    </row>
    <row r="309" s="14" customFormat="1">
      <c r="A309" s="14"/>
      <c r="B309" s="245"/>
      <c r="C309" s="246"/>
      <c r="D309" s="235" t="s">
        <v>175</v>
      </c>
      <c r="E309" s="247" t="s">
        <v>1</v>
      </c>
      <c r="F309" s="248" t="s">
        <v>177</v>
      </c>
      <c r="G309" s="246"/>
      <c r="H309" s="249">
        <v>398.19999999999999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175</v>
      </c>
      <c r="AU309" s="255" t="s">
        <v>86</v>
      </c>
      <c r="AV309" s="14" t="s">
        <v>143</v>
      </c>
      <c r="AW309" s="14" t="s">
        <v>32</v>
      </c>
      <c r="AX309" s="14" t="s">
        <v>84</v>
      </c>
      <c r="AY309" s="255" t="s">
        <v>127</v>
      </c>
    </row>
    <row r="310" s="2" customFormat="1" ht="21.75" customHeight="1">
      <c r="A310" s="38"/>
      <c r="B310" s="39"/>
      <c r="C310" s="272" t="s">
        <v>473</v>
      </c>
      <c r="D310" s="272" t="s">
        <v>319</v>
      </c>
      <c r="E310" s="273" t="s">
        <v>474</v>
      </c>
      <c r="F310" s="274" t="s">
        <v>475</v>
      </c>
      <c r="G310" s="275" t="s">
        <v>222</v>
      </c>
      <c r="H310" s="276">
        <v>264.70999999999998</v>
      </c>
      <c r="I310" s="277"/>
      <c r="J310" s="278">
        <f>ROUND(I310*H310,2)</f>
        <v>0</v>
      </c>
      <c r="K310" s="279"/>
      <c r="L310" s="280"/>
      <c r="M310" s="281" t="s">
        <v>1</v>
      </c>
      <c r="N310" s="282" t="s">
        <v>41</v>
      </c>
      <c r="O310" s="91"/>
      <c r="P310" s="229">
        <f>O310*H310</f>
        <v>0</v>
      </c>
      <c r="Q310" s="229">
        <v>0.17599999999999999</v>
      </c>
      <c r="R310" s="229">
        <f>Q310*H310</f>
        <v>46.588959999999993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160</v>
      </c>
      <c r="AT310" s="231" t="s">
        <v>319</v>
      </c>
      <c r="AU310" s="231" t="s">
        <v>86</v>
      </c>
      <c r="AY310" s="17" t="s">
        <v>127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143</v>
      </c>
      <c r="BM310" s="231" t="s">
        <v>476</v>
      </c>
    </row>
    <row r="311" s="13" customFormat="1">
      <c r="A311" s="13"/>
      <c r="B311" s="233"/>
      <c r="C311" s="234"/>
      <c r="D311" s="235" t="s">
        <v>175</v>
      </c>
      <c r="E311" s="236" t="s">
        <v>1</v>
      </c>
      <c r="F311" s="237" t="s">
        <v>477</v>
      </c>
      <c r="G311" s="234"/>
      <c r="H311" s="238">
        <v>264.70999999999998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175</v>
      </c>
      <c r="AU311" s="244" t="s">
        <v>86</v>
      </c>
      <c r="AV311" s="13" t="s">
        <v>86</v>
      </c>
      <c r="AW311" s="13" t="s">
        <v>32</v>
      </c>
      <c r="AX311" s="13" t="s">
        <v>76</v>
      </c>
      <c r="AY311" s="244" t="s">
        <v>127</v>
      </c>
    </row>
    <row r="312" s="14" customFormat="1">
      <c r="A312" s="14"/>
      <c r="B312" s="245"/>
      <c r="C312" s="246"/>
      <c r="D312" s="235" t="s">
        <v>175</v>
      </c>
      <c r="E312" s="247" t="s">
        <v>1</v>
      </c>
      <c r="F312" s="248" t="s">
        <v>177</v>
      </c>
      <c r="G312" s="246"/>
      <c r="H312" s="249">
        <v>264.70999999999998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175</v>
      </c>
      <c r="AU312" s="255" t="s">
        <v>86</v>
      </c>
      <c r="AV312" s="14" t="s">
        <v>143</v>
      </c>
      <c r="AW312" s="14" t="s">
        <v>32</v>
      </c>
      <c r="AX312" s="14" t="s">
        <v>84</v>
      </c>
      <c r="AY312" s="255" t="s">
        <v>127</v>
      </c>
    </row>
    <row r="313" s="2" customFormat="1" ht="24.15" customHeight="1">
      <c r="A313" s="38"/>
      <c r="B313" s="39"/>
      <c r="C313" s="272" t="s">
        <v>478</v>
      </c>
      <c r="D313" s="272" t="s">
        <v>319</v>
      </c>
      <c r="E313" s="273" t="s">
        <v>479</v>
      </c>
      <c r="F313" s="274" t="s">
        <v>480</v>
      </c>
      <c r="G313" s="275" t="s">
        <v>222</v>
      </c>
      <c r="H313" s="276">
        <v>83.635999999999996</v>
      </c>
      <c r="I313" s="277"/>
      <c r="J313" s="278">
        <f>ROUND(I313*H313,2)</f>
        <v>0</v>
      </c>
      <c r="K313" s="279"/>
      <c r="L313" s="280"/>
      <c r="M313" s="281" t="s">
        <v>1</v>
      </c>
      <c r="N313" s="282" t="s">
        <v>41</v>
      </c>
      <c r="O313" s="91"/>
      <c r="P313" s="229">
        <f>O313*H313</f>
        <v>0</v>
      </c>
      <c r="Q313" s="229">
        <v>0.17499999999999999</v>
      </c>
      <c r="R313" s="229">
        <f>Q313*H313</f>
        <v>14.636299999999999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160</v>
      </c>
      <c r="AT313" s="231" t="s">
        <v>319</v>
      </c>
      <c r="AU313" s="231" t="s">
        <v>86</v>
      </c>
      <c r="AY313" s="17" t="s">
        <v>127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143</v>
      </c>
      <c r="BM313" s="231" t="s">
        <v>481</v>
      </c>
    </row>
    <row r="314" s="13" customFormat="1">
      <c r="A314" s="13"/>
      <c r="B314" s="233"/>
      <c r="C314" s="234"/>
      <c r="D314" s="235" t="s">
        <v>175</v>
      </c>
      <c r="E314" s="236" t="s">
        <v>1</v>
      </c>
      <c r="F314" s="237" t="s">
        <v>482</v>
      </c>
      <c r="G314" s="234"/>
      <c r="H314" s="238">
        <v>83.635999999999996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175</v>
      </c>
      <c r="AU314" s="244" t="s">
        <v>86</v>
      </c>
      <c r="AV314" s="13" t="s">
        <v>86</v>
      </c>
      <c r="AW314" s="13" t="s">
        <v>32</v>
      </c>
      <c r="AX314" s="13" t="s">
        <v>76</v>
      </c>
      <c r="AY314" s="244" t="s">
        <v>127</v>
      </c>
    </row>
    <row r="315" s="14" customFormat="1">
      <c r="A315" s="14"/>
      <c r="B315" s="245"/>
      <c r="C315" s="246"/>
      <c r="D315" s="235" t="s">
        <v>175</v>
      </c>
      <c r="E315" s="247" t="s">
        <v>1</v>
      </c>
      <c r="F315" s="248" t="s">
        <v>177</v>
      </c>
      <c r="G315" s="246"/>
      <c r="H315" s="249">
        <v>83.635999999999996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175</v>
      </c>
      <c r="AU315" s="255" t="s">
        <v>86</v>
      </c>
      <c r="AV315" s="14" t="s">
        <v>143</v>
      </c>
      <c r="AW315" s="14" t="s">
        <v>32</v>
      </c>
      <c r="AX315" s="14" t="s">
        <v>84</v>
      </c>
      <c r="AY315" s="255" t="s">
        <v>127</v>
      </c>
    </row>
    <row r="316" s="12" customFormat="1" ht="22.8" customHeight="1">
      <c r="A316" s="12"/>
      <c r="B316" s="203"/>
      <c r="C316" s="204"/>
      <c r="D316" s="205" t="s">
        <v>75</v>
      </c>
      <c r="E316" s="217" t="s">
        <v>160</v>
      </c>
      <c r="F316" s="217" t="s">
        <v>483</v>
      </c>
      <c r="G316" s="204"/>
      <c r="H316" s="204"/>
      <c r="I316" s="207"/>
      <c r="J316" s="218">
        <f>BK316</f>
        <v>0</v>
      </c>
      <c r="K316" s="204"/>
      <c r="L316" s="209"/>
      <c r="M316" s="210"/>
      <c r="N316" s="211"/>
      <c r="O316" s="211"/>
      <c r="P316" s="212">
        <f>SUM(P317:P327)</f>
        <v>0</v>
      </c>
      <c r="Q316" s="211"/>
      <c r="R316" s="212">
        <f>SUM(R317:R327)</f>
        <v>13.404</v>
      </c>
      <c r="S316" s="211"/>
      <c r="T316" s="213">
        <f>SUM(T317:T327)</f>
        <v>17.280000000000001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4" t="s">
        <v>84</v>
      </c>
      <c r="AT316" s="215" t="s">
        <v>75</v>
      </c>
      <c r="AU316" s="215" t="s">
        <v>84</v>
      </c>
      <c r="AY316" s="214" t="s">
        <v>127</v>
      </c>
      <c r="BK316" s="216">
        <f>SUM(BK317:BK327)</f>
        <v>0</v>
      </c>
    </row>
    <row r="317" s="2" customFormat="1" ht="24.15" customHeight="1">
      <c r="A317" s="38"/>
      <c r="B317" s="39"/>
      <c r="C317" s="219" t="s">
        <v>484</v>
      </c>
      <c r="D317" s="219" t="s">
        <v>130</v>
      </c>
      <c r="E317" s="220" t="s">
        <v>485</v>
      </c>
      <c r="F317" s="221" t="s">
        <v>486</v>
      </c>
      <c r="G317" s="222" t="s">
        <v>284</v>
      </c>
      <c r="H317" s="223">
        <v>9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1.9199999999999999</v>
      </c>
      <c r="T317" s="230">
        <f>S317*H317</f>
        <v>17.280000000000001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143</v>
      </c>
      <c r="AT317" s="231" t="s">
        <v>130</v>
      </c>
      <c r="AU317" s="231" t="s">
        <v>86</v>
      </c>
      <c r="AY317" s="17" t="s">
        <v>127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143</v>
      </c>
      <c r="BM317" s="231" t="s">
        <v>487</v>
      </c>
    </row>
    <row r="318" s="13" customFormat="1">
      <c r="A318" s="13"/>
      <c r="B318" s="233"/>
      <c r="C318" s="234"/>
      <c r="D318" s="235" t="s">
        <v>175</v>
      </c>
      <c r="E318" s="236" t="s">
        <v>1</v>
      </c>
      <c r="F318" s="237" t="s">
        <v>488</v>
      </c>
      <c r="G318" s="234"/>
      <c r="H318" s="238">
        <v>9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175</v>
      </c>
      <c r="AU318" s="244" t="s">
        <v>86</v>
      </c>
      <c r="AV318" s="13" t="s">
        <v>86</v>
      </c>
      <c r="AW318" s="13" t="s">
        <v>32</v>
      </c>
      <c r="AX318" s="13" t="s">
        <v>76</v>
      </c>
      <c r="AY318" s="244" t="s">
        <v>127</v>
      </c>
    </row>
    <row r="319" s="14" customFormat="1">
      <c r="A319" s="14"/>
      <c r="B319" s="245"/>
      <c r="C319" s="246"/>
      <c r="D319" s="235" t="s">
        <v>175</v>
      </c>
      <c r="E319" s="247" t="s">
        <v>1</v>
      </c>
      <c r="F319" s="248" t="s">
        <v>177</v>
      </c>
      <c r="G319" s="246"/>
      <c r="H319" s="249">
        <v>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175</v>
      </c>
      <c r="AU319" s="255" t="s">
        <v>86</v>
      </c>
      <c r="AV319" s="14" t="s">
        <v>143</v>
      </c>
      <c r="AW319" s="14" t="s">
        <v>32</v>
      </c>
      <c r="AX319" s="14" t="s">
        <v>84</v>
      </c>
      <c r="AY319" s="255" t="s">
        <v>127</v>
      </c>
    </row>
    <row r="320" s="2" customFormat="1" ht="24.15" customHeight="1">
      <c r="A320" s="38"/>
      <c r="B320" s="39"/>
      <c r="C320" s="219" t="s">
        <v>489</v>
      </c>
      <c r="D320" s="219" t="s">
        <v>130</v>
      </c>
      <c r="E320" s="220" t="s">
        <v>490</v>
      </c>
      <c r="F320" s="221" t="s">
        <v>491</v>
      </c>
      <c r="G320" s="222" t="s">
        <v>492</v>
      </c>
      <c r="H320" s="223">
        <v>10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0.42368</v>
      </c>
      <c r="R320" s="229">
        <f>Q320*H320</f>
        <v>4.2367999999999997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143</v>
      </c>
      <c r="AT320" s="231" t="s">
        <v>130</v>
      </c>
      <c r="AU320" s="231" t="s">
        <v>86</v>
      </c>
      <c r="AY320" s="17" t="s">
        <v>127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143</v>
      </c>
      <c r="BM320" s="231" t="s">
        <v>493</v>
      </c>
    </row>
    <row r="321" s="13" customFormat="1">
      <c r="A321" s="13"/>
      <c r="B321" s="233"/>
      <c r="C321" s="234"/>
      <c r="D321" s="235" t="s">
        <v>175</v>
      </c>
      <c r="E321" s="236" t="s">
        <v>1</v>
      </c>
      <c r="F321" s="237" t="s">
        <v>494</v>
      </c>
      <c r="G321" s="234"/>
      <c r="H321" s="238">
        <v>10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175</v>
      </c>
      <c r="AU321" s="244" t="s">
        <v>86</v>
      </c>
      <c r="AV321" s="13" t="s">
        <v>86</v>
      </c>
      <c r="AW321" s="13" t="s">
        <v>32</v>
      </c>
      <c r="AX321" s="13" t="s">
        <v>84</v>
      </c>
      <c r="AY321" s="244" t="s">
        <v>127</v>
      </c>
    </row>
    <row r="322" s="2" customFormat="1" ht="33" customHeight="1">
      <c r="A322" s="38"/>
      <c r="B322" s="39"/>
      <c r="C322" s="219" t="s">
        <v>495</v>
      </c>
      <c r="D322" s="219" t="s">
        <v>130</v>
      </c>
      <c r="E322" s="220" t="s">
        <v>496</v>
      </c>
      <c r="F322" s="221" t="s">
        <v>497</v>
      </c>
      <c r="G322" s="222" t="s">
        <v>492</v>
      </c>
      <c r="H322" s="223">
        <v>7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41</v>
      </c>
      <c r="O322" s="91"/>
      <c r="P322" s="229">
        <f>O322*H322</f>
        <v>0</v>
      </c>
      <c r="Q322" s="229">
        <v>0.42080000000000001</v>
      </c>
      <c r="R322" s="229">
        <f>Q322*H322</f>
        <v>2.9456000000000002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143</v>
      </c>
      <c r="AT322" s="231" t="s">
        <v>130</v>
      </c>
      <c r="AU322" s="231" t="s">
        <v>86</v>
      </c>
      <c r="AY322" s="17" t="s">
        <v>127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143</v>
      </c>
      <c r="BM322" s="231" t="s">
        <v>498</v>
      </c>
    </row>
    <row r="323" s="13" customFormat="1">
      <c r="A323" s="13"/>
      <c r="B323" s="233"/>
      <c r="C323" s="234"/>
      <c r="D323" s="235" t="s">
        <v>175</v>
      </c>
      <c r="E323" s="236" t="s">
        <v>1</v>
      </c>
      <c r="F323" s="237" t="s">
        <v>499</v>
      </c>
      <c r="G323" s="234"/>
      <c r="H323" s="238">
        <v>7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175</v>
      </c>
      <c r="AU323" s="244" t="s">
        <v>86</v>
      </c>
      <c r="AV323" s="13" t="s">
        <v>86</v>
      </c>
      <c r="AW323" s="13" t="s">
        <v>32</v>
      </c>
      <c r="AX323" s="13" t="s">
        <v>76</v>
      </c>
      <c r="AY323" s="244" t="s">
        <v>127</v>
      </c>
    </row>
    <row r="324" s="14" customFormat="1">
      <c r="A324" s="14"/>
      <c r="B324" s="245"/>
      <c r="C324" s="246"/>
      <c r="D324" s="235" t="s">
        <v>175</v>
      </c>
      <c r="E324" s="247" t="s">
        <v>1</v>
      </c>
      <c r="F324" s="248" t="s">
        <v>177</v>
      </c>
      <c r="G324" s="246"/>
      <c r="H324" s="249">
        <v>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175</v>
      </c>
      <c r="AU324" s="255" t="s">
        <v>86</v>
      </c>
      <c r="AV324" s="14" t="s">
        <v>143</v>
      </c>
      <c r="AW324" s="14" t="s">
        <v>32</v>
      </c>
      <c r="AX324" s="14" t="s">
        <v>84</v>
      </c>
      <c r="AY324" s="255" t="s">
        <v>127</v>
      </c>
    </row>
    <row r="325" s="2" customFormat="1" ht="33" customHeight="1">
      <c r="A325" s="38"/>
      <c r="B325" s="39"/>
      <c r="C325" s="219" t="s">
        <v>500</v>
      </c>
      <c r="D325" s="219" t="s">
        <v>130</v>
      </c>
      <c r="E325" s="220" t="s">
        <v>501</v>
      </c>
      <c r="F325" s="221" t="s">
        <v>502</v>
      </c>
      <c r="G325" s="222" t="s">
        <v>492</v>
      </c>
      <c r="H325" s="223">
        <v>20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0.31108000000000002</v>
      </c>
      <c r="R325" s="229">
        <f>Q325*H325</f>
        <v>6.2216000000000005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143</v>
      </c>
      <c r="AT325" s="231" t="s">
        <v>130</v>
      </c>
      <c r="AU325" s="231" t="s">
        <v>86</v>
      </c>
      <c r="AY325" s="17" t="s">
        <v>127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143</v>
      </c>
      <c r="BM325" s="231" t="s">
        <v>503</v>
      </c>
    </row>
    <row r="326" s="13" customFormat="1">
      <c r="A326" s="13"/>
      <c r="B326" s="233"/>
      <c r="C326" s="234"/>
      <c r="D326" s="235" t="s">
        <v>175</v>
      </c>
      <c r="E326" s="236" t="s">
        <v>1</v>
      </c>
      <c r="F326" s="237" t="s">
        <v>504</v>
      </c>
      <c r="G326" s="234"/>
      <c r="H326" s="238">
        <v>20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175</v>
      </c>
      <c r="AU326" s="244" t="s">
        <v>86</v>
      </c>
      <c r="AV326" s="13" t="s">
        <v>86</v>
      </c>
      <c r="AW326" s="13" t="s">
        <v>32</v>
      </c>
      <c r="AX326" s="13" t="s">
        <v>76</v>
      </c>
      <c r="AY326" s="244" t="s">
        <v>127</v>
      </c>
    </row>
    <row r="327" s="14" customFormat="1">
      <c r="A327" s="14"/>
      <c r="B327" s="245"/>
      <c r="C327" s="246"/>
      <c r="D327" s="235" t="s">
        <v>175</v>
      </c>
      <c r="E327" s="247" t="s">
        <v>1</v>
      </c>
      <c r="F327" s="248" t="s">
        <v>177</v>
      </c>
      <c r="G327" s="246"/>
      <c r="H327" s="249">
        <v>20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175</v>
      </c>
      <c r="AU327" s="255" t="s">
        <v>86</v>
      </c>
      <c r="AV327" s="14" t="s">
        <v>143</v>
      </c>
      <c r="AW327" s="14" t="s">
        <v>32</v>
      </c>
      <c r="AX327" s="14" t="s">
        <v>84</v>
      </c>
      <c r="AY327" s="255" t="s">
        <v>127</v>
      </c>
    </row>
    <row r="328" s="12" customFormat="1" ht="22.8" customHeight="1">
      <c r="A328" s="12"/>
      <c r="B328" s="203"/>
      <c r="C328" s="204"/>
      <c r="D328" s="205" t="s">
        <v>75</v>
      </c>
      <c r="E328" s="217" t="s">
        <v>163</v>
      </c>
      <c r="F328" s="217" t="s">
        <v>505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SUM(P329:P404)</f>
        <v>0</v>
      </c>
      <c r="Q328" s="211"/>
      <c r="R328" s="212">
        <f>SUM(R329:R404)</f>
        <v>228.43157117999999</v>
      </c>
      <c r="S328" s="211"/>
      <c r="T328" s="213">
        <f>SUM(T329:T404)</f>
        <v>3.0640000000000001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84</v>
      </c>
      <c r="AT328" s="215" t="s">
        <v>75</v>
      </c>
      <c r="AU328" s="215" t="s">
        <v>84</v>
      </c>
      <c r="AY328" s="214" t="s">
        <v>127</v>
      </c>
      <c r="BK328" s="216">
        <f>SUM(BK329:BK404)</f>
        <v>0</v>
      </c>
    </row>
    <row r="329" s="2" customFormat="1" ht="24.15" customHeight="1">
      <c r="A329" s="38"/>
      <c r="B329" s="39"/>
      <c r="C329" s="219" t="s">
        <v>506</v>
      </c>
      <c r="D329" s="219" t="s">
        <v>130</v>
      </c>
      <c r="E329" s="220" t="s">
        <v>507</v>
      </c>
      <c r="F329" s="221" t="s">
        <v>508</v>
      </c>
      <c r="G329" s="222" t="s">
        <v>492</v>
      </c>
      <c r="H329" s="223">
        <v>1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0.00069999999999999999</v>
      </c>
      <c r="R329" s="229">
        <f>Q329*H329</f>
        <v>0.00069999999999999999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143</v>
      </c>
      <c r="AT329" s="231" t="s">
        <v>130</v>
      </c>
      <c r="AU329" s="231" t="s">
        <v>86</v>
      </c>
      <c r="AY329" s="17" t="s">
        <v>127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143</v>
      </c>
      <c r="BM329" s="231" t="s">
        <v>509</v>
      </c>
    </row>
    <row r="330" s="13" customFormat="1">
      <c r="A330" s="13"/>
      <c r="B330" s="233"/>
      <c r="C330" s="234"/>
      <c r="D330" s="235" t="s">
        <v>175</v>
      </c>
      <c r="E330" s="236" t="s">
        <v>1</v>
      </c>
      <c r="F330" s="237" t="s">
        <v>510</v>
      </c>
      <c r="G330" s="234"/>
      <c r="H330" s="238">
        <v>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175</v>
      </c>
      <c r="AU330" s="244" t="s">
        <v>86</v>
      </c>
      <c r="AV330" s="13" t="s">
        <v>86</v>
      </c>
      <c r="AW330" s="13" t="s">
        <v>32</v>
      </c>
      <c r="AX330" s="13" t="s">
        <v>76</v>
      </c>
      <c r="AY330" s="244" t="s">
        <v>127</v>
      </c>
    </row>
    <row r="331" s="14" customFormat="1">
      <c r="A331" s="14"/>
      <c r="B331" s="245"/>
      <c r="C331" s="246"/>
      <c r="D331" s="235" t="s">
        <v>175</v>
      </c>
      <c r="E331" s="247" t="s">
        <v>1</v>
      </c>
      <c r="F331" s="248" t="s">
        <v>177</v>
      </c>
      <c r="G331" s="246"/>
      <c r="H331" s="249">
        <v>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175</v>
      </c>
      <c r="AU331" s="255" t="s">
        <v>86</v>
      </c>
      <c r="AV331" s="14" t="s">
        <v>143</v>
      </c>
      <c r="AW331" s="14" t="s">
        <v>32</v>
      </c>
      <c r="AX331" s="14" t="s">
        <v>84</v>
      </c>
      <c r="AY331" s="255" t="s">
        <v>127</v>
      </c>
    </row>
    <row r="332" s="2" customFormat="1" ht="24.15" customHeight="1">
      <c r="A332" s="38"/>
      <c r="B332" s="39"/>
      <c r="C332" s="272" t="s">
        <v>511</v>
      </c>
      <c r="D332" s="272" t="s">
        <v>319</v>
      </c>
      <c r="E332" s="273" t="s">
        <v>512</v>
      </c>
      <c r="F332" s="274" t="s">
        <v>513</v>
      </c>
      <c r="G332" s="275" t="s">
        <v>492</v>
      </c>
      <c r="H332" s="276">
        <v>1</v>
      </c>
      <c r="I332" s="277"/>
      <c r="J332" s="278">
        <f>ROUND(I332*H332,2)</f>
        <v>0</v>
      </c>
      <c r="K332" s="279"/>
      <c r="L332" s="280"/>
      <c r="M332" s="281" t="s">
        <v>1</v>
      </c>
      <c r="N332" s="282" t="s">
        <v>41</v>
      </c>
      <c r="O332" s="91"/>
      <c r="P332" s="229">
        <f>O332*H332</f>
        <v>0</v>
      </c>
      <c r="Q332" s="229">
        <v>0.0050000000000000001</v>
      </c>
      <c r="R332" s="229">
        <f>Q332*H332</f>
        <v>0.0050000000000000001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160</v>
      </c>
      <c r="AT332" s="231" t="s">
        <v>319</v>
      </c>
      <c r="AU332" s="231" t="s">
        <v>86</v>
      </c>
      <c r="AY332" s="17" t="s">
        <v>127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143</v>
      </c>
      <c r="BM332" s="231" t="s">
        <v>514</v>
      </c>
    </row>
    <row r="333" s="13" customFormat="1">
      <c r="A333" s="13"/>
      <c r="B333" s="233"/>
      <c r="C333" s="234"/>
      <c r="D333" s="235" t="s">
        <v>175</v>
      </c>
      <c r="E333" s="236" t="s">
        <v>1</v>
      </c>
      <c r="F333" s="237" t="s">
        <v>515</v>
      </c>
      <c r="G333" s="234"/>
      <c r="H333" s="238">
        <v>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175</v>
      </c>
      <c r="AU333" s="244" t="s">
        <v>86</v>
      </c>
      <c r="AV333" s="13" t="s">
        <v>86</v>
      </c>
      <c r="AW333" s="13" t="s">
        <v>32</v>
      </c>
      <c r="AX333" s="13" t="s">
        <v>76</v>
      </c>
      <c r="AY333" s="244" t="s">
        <v>127</v>
      </c>
    </row>
    <row r="334" s="14" customFormat="1">
      <c r="A334" s="14"/>
      <c r="B334" s="245"/>
      <c r="C334" s="246"/>
      <c r="D334" s="235" t="s">
        <v>175</v>
      </c>
      <c r="E334" s="247" t="s">
        <v>1</v>
      </c>
      <c r="F334" s="248" t="s">
        <v>177</v>
      </c>
      <c r="G334" s="246"/>
      <c r="H334" s="249">
        <v>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175</v>
      </c>
      <c r="AU334" s="255" t="s">
        <v>86</v>
      </c>
      <c r="AV334" s="14" t="s">
        <v>143</v>
      </c>
      <c r="AW334" s="14" t="s">
        <v>32</v>
      </c>
      <c r="AX334" s="14" t="s">
        <v>84</v>
      </c>
      <c r="AY334" s="255" t="s">
        <v>127</v>
      </c>
    </row>
    <row r="335" s="2" customFormat="1" ht="24.15" customHeight="1">
      <c r="A335" s="38"/>
      <c r="B335" s="39"/>
      <c r="C335" s="219" t="s">
        <v>516</v>
      </c>
      <c r="D335" s="219" t="s">
        <v>130</v>
      </c>
      <c r="E335" s="220" t="s">
        <v>517</v>
      </c>
      <c r="F335" s="221" t="s">
        <v>518</v>
      </c>
      <c r="G335" s="222" t="s">
        <v>492</v>
      </c>
      <c r="H335" s="223">
        <v>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1.0000000000000001E-05</v>
      </c>
      <c r="R335" s="229">
        <f>Q335*H335</f>
        <v>1.0000000000000001E-05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143</v>
      </c>
      <c r="AT335" s="231" t="s">
        <v>130</v>
      </c>
      <c r="AU335" s="231" t="s">
        <v>86</v>
      </c>
      <c r="AY335" s="17" t="s">
        <v>127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143</v>
      </c>
      <c r="BM335" s="231" t="s">
        <v>519</v>
      </c>
    </row>
    <row r="336" s="2" customFormat="1" ht="24.15" customHeight="1">
      <c r="A336" s="38"/>
      <c r="B336" s="39"/>
      <c r="C336" s="219" t="s">
        <v>520</v>
      </c>
      <c r="D336" s="219" t="s">
        <v>130</v>
      </c>
      <c r="E336" s="220" t="s">
        <v>521</v>
      </c>
      <c r="F336" s="221" t="s">
        <v>522</v>
      </c>
      <c r="G336" s="222" t="s">
        <v>492</v>
      </c>
      <c r="H336" s="223">
        <v>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0.11241</v>
      </c>
      <c r="R336" s="229">
        <f>Q336*H336</f>
        <v>0.11241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143</v>
      </c>
      <c r="AT336" s="231" t="s">
        <v>130</v>
      </c>
      <c r="AU336" s="231" t="s">
        <v>86</v>
      </c>
      <c r="AY336" s="17" t="s">
        <v>127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143</v>
      </c>
      <c r="BM336" s="231" t="s">
        <v>523</v>
      </c>
    </row>
    <row r="337" s="13" customFormat="1">
      <c r="A337" s="13"/>
      <c r="B337" s="233"/>
      <c r="C337" s="234"/>
      <c r="D337" s="235" t="s">
        <v>175</v>
      </c>
      <c r="E337" s="236" t="s">
        <v>1</v>
      </c>
      <c r="F337" s="237" t="s">
        <v>524</v>
      </c>
      <c r="G337" s="234"/>
      <c r="H337" s="238">
        <v>1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175</v>
      </c>
      <c r="AU337" s="244" t="s">
        <v>86</v>
      </c>
      <c r="AV337" s="13" t="s">
        <v>86</v>
      </c>
      <c r="AW337" s="13" t="s">
        <v>32</v>
      </c>
      <c r="AX337" s="13" t="s">
        <v>76</v>
      </c>
      <c r="AY337" s="244" t="s">
        <v>127</v>
      </c>
    </row>
    <row r="338" s="14" customFormat="1">
      <c r="A338" s="14"/>
      <c r="B338" s="245"/>
      <c r="C338" s="246"/>
      <c r="D338" s="235" t="s">
        <v>175</v>
      </c>
      <c r="E338" s="247" t="s">
        <v>1</v>
      </c>
      <c r="F338" s="248" t="s">
        <v>177</v>
      </c>
      <c r="G338" s="246"/>
      <c r="H338" s="249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175</v>
      </c>
      <c r="AU338" s="255" t="s">
        <v>86</v>
      </c>
      <c r="AV338" s="14" t="s">
        <v>143</v>
      </c>
      <c r="AW338" s="14" t="s">
        <v>32</v>
      </c>
      <c r="AX338" s="14" t="s">
        <v>84</v>
      </c>
      <c r="AY338" s="255" t="s">
        <v>127</v>
      </c>
    </row>
    <row r="339" s="2" customFormat="1" ht="21.75" customHeight="1">
      <c r="A339" s="38"/>
      <c r="B339" s="39"/>
      <c r="C339" s="272" t="s">
        <v>525</v>
      </c>
      <c r="D339" s="272" t="s">
        <v>319</v>
      </c>
      <c r="E339" s="273" t="s">
        <v>526</v>
      </c>
      <c r="F339" s="274" t="s">
        <v>527</v>
      </c>
      <c r="G339" s="275" t="s">
        <v>492</v>
      </c>
      <c r="H339" s="276">
        <v>1</v>
      </c>
      <c r="I339" s="277"/>
      <c r="J339" s="278">
        <f>ROUND(I339*H339,2)</f>
        <v>0</v>
      </c>
      <c r="K339" s="279"/>
      <c r="L339" s="280"/>
      <c r="M339" s="281" t="s">
        <v>1</v>
      </c>
      <c r="N339" s="282" t="s">
        <v>41</v>
      </c>
      <c r="O339" s="91"/>
      <c r="P339" s="229">
        <f>O339*H339</f>
        <v>0</v>
      </c>
      <c r="Q339" s="229">
        <v>0.0061000000000000004</v>
      </c>
      <c r="R339" s="229">
        <f>Q339*H339</f>
        <v>0.0061000000000000004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160</v>
      </c>
      <c r="AT339" s="231" t="s">
        <v>319</v>
      </c>
      <c r="AU339" s="231" t="s">
        <v>86</v>
      </c>
      <c r="AY339" s="17" t="s">
        <v>127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143</v>
      </c>
      <c r="BM339" s="231" t="s">
        <v>528</v>
      </c>
    </row>
    <row r="340" s="13" customFormat="1">
      <c r="A340" s="13"/>
      <c r="B340" s="233"/>
      <c r="C340" s="234"/>
      <c r="D340" s="235" t="s">
        <v>175</v>
      </c>
      <c r="E340" s="236" t="s">
        <v>1</v>
      </c>
      <c r="F340" s="237" t="s">
        <v>84</v>
      </c>
      <c r="G340" s="234"/>
      <c r="H340" s="238">
        <v>1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175</v>
      </c>
      <c r="AU340" s="244" t="s">
        <v>86</v>
      </c>
      <c r="AV340" s="13" t="s">
        <v>86</v>
      </c>
      <c r="AW340" s="13" t="s">
        <v>32</v>
      </c>
      <c r="AX340" s="13" t="s">
        <v>76</v>
      </c>
      <c r="AY340" s="244" t="s">
        <v>127</v>
      </c>
    </row>
    <row r="341" s="14" customFormat="1">
      <c r="A341" s="14"/>
      <c r="B341" s="245"/>
      <c r="C341" s="246"/>
      <c r="D341" s="235" t="s">
        <v>175</v>
      </c>
      <c r="E341" s="247" t="s">
        <v>1</v>
      </c>
      <c r="F341" s="248" t="s">
        <v>177</v>
      </c>
      <c r="G341" s="246"/>
      <c r="H341" s="249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175</v>
      </c>
      <c r="AU341" s="255" t="s">
        <v>86</v>
      </c>
      <c r="AV341" s="14" t="s">
        <v>143</v>
      </c>
      <c r="AW341" s="14" t="s">
        <v>32</v>
      </c>
      <c r="AX341" s="14" t="s">
        <v>84</v>
      </c>
      <c r="AY341" s="255" t="s">
        <v>127</v>
      </c>
    </row>
    <row r="342" s="2" customFormat="1" ht="16.5" customHeight="1">
      <c r="A342" s="38"/>
      <c r="B342" s="39"/>
      <c r="C342" s="272" t="s">
        <v>529</v>
      </c>
      <c r="D342" s="272" t="s">
        <v>319</v>
      </c>
      <c r="E342" s="273" t="s">
        <v>530</v>
      </c>
      <c r="F342" s="274" t="s">
        <v>531</v>
      </c>
      <c r="G342" s="275" t="s">
        <v>492</v>
      </c>
      <c r="H342" s="276">
        <v>1</v>
      </c>
      <c r="I342" s="277"/>
      <c r="J342" s="278">
        <f>ROUND(I342*H342,2)</f>
        <v>0</v>
      </c>
      <c r="K342" s="279"/>
      <c r="L342" s="280"/>
      <c r="M342" s="281" t="s">
        <v>1</v>
      </c>
      <c r="N342" s="282" t="s">
        <v>41</v>
      </c>
      <c r="O342" s="91"/>
      <c r="P342" s="229">
        <f>O342*H342</f>
        <v>0</v>
      </c>
      <c r="Q342" s="229">
        <v>0.0030000000000000001</v>
      </c>
      <c r="R342" s="229">
        <f>Q342*H342</f>
        <v>0.0030000000000000001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160</v>
      </c>
      <c r="AT342" s="231" t="s">
        <v>319</v>
      </c>
      <c r="AU342" s="231" t="s">
        <v>86</v>
      </c>
      <c r="AY342" s="17" t="s">
        <v>127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143</v>
      </c>
      <c r="BM342" s="231" t="s">
        <v>532</v>
      </c>
    </row>
    <row r="343" s="13" customFormat="1">
      <c r="A343" s="13"/>
      <c r="B343" s="233"/>
      <c r="C343" s="234"/>
      <c r="D343" s="235" t="s">
        <v>175</v>
      </c>
      <c r="E343" s="236" t="s">
        <v>1</v>
      </c>
      <c r="F343" s="237" t="s">
        <v>84</v>
      </c>
      <c r="G343" s="234"/>
      <c r="H343" s="238">
        <v>1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175</v>
      </c>
      <c r="AU343" s="244" t="s">
        <v>86</v>
      </c>
      <c r="AV343" s="13" t="s">
        <v>86</v>
      </c>
      <c r="AW343" s="13" t="s">
        <v>32</v>
      </c>
      <c r="AX343" s="13" t="s">
        <v>76</v>
      </c>
      <c r="AY343" s="244" t="s">
        <v>127</v>
      </c>
    </row>
    <row r="344" s="14" customFormat="1">
      <c r="A344" s="14"/>
      <c r="B344" s="245"/>
      <c r="C344" s="246"/>
      <c r="D344" s="235" t="s">
        <v>175</v>
      </c>
      <c r="E344" s="247" t="s">
        <v>1</v>
      </c>
      <c r="F344" s="248" t="s">
        <v>177</v>
      </c>
      <c r="G344" s="246"/>
      <c r="H344" s="249">
        <v>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175</v>
      </c>
      <c r="AU344" s="255" t="s">
        <v>86</v>
      </c>
      <c r="AV344" s="14" t="s">
        <v>143</v>
      </c>
      <c r="AW344" s="14" t="s">
        <v>32</v>
      </c>
      <c r="AX344" s="14" t="s">
        <v>84</v>
      </c>
      <c r="AY344" s="255" t="s">
        <v>127</v>
      </c>
    </row>
    <row r="345" s="2" customFormat="1" ht="16.5" customHeight="1">
      <c r="A345" s="38"/>
      <c r="B345" s="39"/>
      <c r="C345" s="272" t="s">
        <v>533</v>
      </c>
      <c r="D345" s="272" t="s">
        <v>319</v>
      </c>
      <c r="E345" s="273" t="s">
        <v>534</v>
      </c>
      <c r="F345" s="274" t="s">
        <v>535</v>
      </c>
      <c r="G345" s="275" t="s">
        <v>492</v>
      </c>
      <c r="H345" s="276">
        <v>1</v>
      </c>
      <c r="I345" s="277"/>
      <c r="J345" s="278">
        <f>ROUND(I345*H345,2)</f>
        <v>0</v>
      </c>
      <c r="K345" s="279"/>
      <c r="L345" s="280"/>
      <c r="M345" s="281" t="s">
        <v>1</v>
      </c>
      <c r="N345" s="282" t="s">
        <v>41</v>
      </c>
      <c r="O345" s="91"/>
      <c r="P345" s="229">
        <f>O345*H345</f>
        <v>0</v>
      </c>
      <c r="Q345" s="229">
        <v>0.00010000000000000001</v>
      </c>
      <c r="R345" s="229">
        <f>Q345*H345</f>
        <v>0.00010000000000000001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160</v>
      </c>
      <c r="AT345" s="231" t="s">
        <v>319</v>
      </c>
      <c r="AU345" s="231" t="s">
        <v>86</v>
      </c>
      <c r="AY345" s="17" t="s">
        <v>127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143</v>
      </c>
      <c r="BM345" s="231" t="s">
        <v>536</v>
      </c>
    </row>
    <row r="346" s="13" customFormat="1">
      <c r="A346" s="13"/>
      <c r="B346" s="233"/>
      <c r="C346" s="234"/>
      <c r="D346" s="235" t="s">
        <v>175</v>
      </c>
      <c r="E346" s="236" t="s">
        <v>1</v>
      </c>
      <c r="F346" s="237" t="s">
        <v>84</v>
      </c>
      <c r="G346" s="234"/>
      <c r="H346" s="238">
        <v>1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175</v>
      </c>
      <c r="AU346" s="244" t="s">
        <v>86</v>
      </c>
      <c r="AV346" s="13" t="s">
        <v>86</v>
      </c>
      <c r="AW346" s="13" t="s">
        <v>32</v>
      </c>
      <c r="AX346" s="13" t="s">
        <v>76</v>
      </c>
      <c r="AY346" s="244" t="s">
        <v>127</v>
      </c>
    </row>
    <row r="347" s="14" customFormat="1">
      <c r="A347" s="14"/>
      <c r="B347" s="245"/>
      <c r="C347" s="246"/>
      <c r="D347" s="235" t="s">
        <v>175</v>
      </c>
      <c r="E347" s="247" t="s">
        <v>1</v>
      </c>
      <c r="F347" s="248" t="s">
        <v>177</v>
      </c>
      <c r="G347" s="246"/>
      <c r="H347" s="249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175</v>
      </c>
      <c r="AU347" s="255" t="s">
        <v>86</v>
      </c>
      <c r="AV347" s="14" t="s">
        <v>143</v>
      </c>
      <c r="AW347" s="14" t="s">
        <v>32</v>
      </c>
      <c r="AX347" s="14" t="s">
        <v>84</v>
      </c>
      <c r="AY347" s="255" t="s">
        <v>127</v>
      </c>
    </row>
    <row r="348" s="2" customFormat="1" ht="21.75" customHeight="1">
      <c r="A348" s="38"/>
      <c r="B348" s="39"/>
      <c r="C348" s="272" t="s">
        <v>537</v>
      </c>
      <c r="D348" s="272" t="s">
        <v>319</v>
      </c>
      <c r="E348" s="273" t="s">
        <v>538</v>
      </c>
      <c r="F348" s="274" t="s">
        <v>539</v>
      </c>
      <c r="G348" s="275" t="s">
        <v>492</v>
      </c>
      <c r="H348" s="276">
        <v>4</v>
      </c>
      <c r="I348" s="277"/>
      <c r="J348" s="278">
        <f>ROUND(I348*H348,2)</f>
        <v>0</v>
      </c>
      <c r="K348" s="279"/>
      <c r="L348" s="280"/>
      <c r="M348" s="281" t="s">
        <v>1</v>
      </c>
      <c r="N348" s="282" t="s">
        <v>41</v>
      </c>
      <c r="O348" s="91"/>
      <c r="P348" s="229">
        <f>O348*H348</f>
        <v>0</v>
      </c>
      <c r="Q348" s="229">
        <v>0.00035</v>
      </c>
      <c r="R348" s="229">
        <f>Q348*H348</f>
        <v>0.0014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160</v>
      </c>
      <c r="AT348" s="231" t="s">
        <v>319</v>
      </c>
      <c r="AU348" s="231" t="s">
        <v>86</v>
      </c>
      <c r="AY348" s="17" t="s">
        <v>127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143</v>
      </c>
      <c r="BM348" s="231" t="s">
        <v>540</v>
      </c>
    </row>
    <row r="349" s="13" customFormat="1">
      <c r="A349" s="13"/>
      <c r="B349" s="233"/>
      <c r="C349" s="234"/>
      <c r="D349" s="235" t="s">
        <v>175</v>
      </c>
      <c r="E349" s="236" t="s">
        <v>1</v>
      </c>
      <c r="F349" s="237" t="s">
        <v>541</v>
      </c>
      <c r="G349" s="234"/>
      <c r="H349" s="238">
        <v>4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175</v>
      </c>
      <c r="AU349" s="244" t="s">
        <v>86</v>
      </c>
      <c r="AV349" s="13" t="s">
        <v>86</v>
      </c>
      <c r="AW349" s="13" t="s">
        <v>32</v>
      </c>
      <c r="AX349" s="13" t="s">
        <v>76</v>
      </c>
      <c r="AY349" s="244" t="s">
        <v>127</v>
      </c>
    </row>
    <row r="350" s="14" customFormat="1">
      <c r="A350" s="14"/>
      <c r="B350" s="245"/>
      <c r="C350" s="246"/>
      <c r="D350" s="235" t="s">
        <v>175</v>
      </c>
      <c r="E350" s="247" t="s">
        <v>1</v>
      </c>
      <c r="F350" s="248" t="s">
        <v>177</v>
      </c>
      <c r="G350" s="246"/>
      <c r="H350" s="249">
        <v>4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175</v>
      </c>
      <c r="AU350" s="255" t="s">
        <v>86</v>
      </c>
      <c r="AV350" s="14" t="s">
        <v>143</v>
      </c>
      <c r="AW350" s="14" t="s">
        <v>32</v>
      </c>
      <c r="AX350" s="14" t="s">
        <v>84</v>
      </c>
      <c r="AY350" s="255" t="s">
        <v>127</v>
      </c>
    </row>
    <row r="351" s="2" customFormat="1" ht="24.15" customHeight="1">
      <c r="A351" s="38"/>
      <c r="B351" s="39"/>
      <c r="C351" s="219" t="s">
        <v>542</v>
      </c>
      <c r="D351" s="219" t="s">
        <v>130</v>
      </c>
      <c r="E351" s="220" t="s">
        <v>543</v>
      </c>
      <c r="F351" s="221" t="s">
        <v>544</v>
      </c>
      <c r="G351" s="222" t="s">
        <v>270</v>
      </c>
      <c r="H351" s="223">
        <v>12.5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0.00013999999999999999</v>
      </c>
      <c r="R351" s="229">
        <f>Q351*H351</f>
        <v>0.0017499999999999998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143</v>
      </c>
      <c r="AT351" s="231" t="s">
        <v>130</v>
      </c>
      <c r="AU351" s="231" t="s">
        <v>86</v>
      </c>
      <c r="AY351" s="17" t="s">
        <v>127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143</v>
      </c>
      <c r="BM351" s="231" t="s">
        <v>545</v>
      </c>
    </row>
    <row r="352" s="13" customFormat="1">
      <c r="A352" s="13"/>
      <c r="B352" s="233"/>
      <c r="C352" s="234"/>
      <c r="D352" s="235" t="s">
        <v>175</v>
      </c>
      <c r="E352" s="236" t="s">
        <v>1</v>
      </c>
      <c r="F352" s="237" t="s">
        <v>546</v>
      </c>
      <c r="G352" s="234"/>
      <c r="H352" s="238">
        <v>12.5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175</v>
      </c>
      <c r="AU352" s="244" t="s">
        <v>86</v>
      </c>
      <c r="AV352" s="13" t="s">
        <v>86</v>
      </c>
      <c r="AW352" s="13" t="s">
        <v>32</v>
      </c>
      <c r="AX352" s="13" t="s">
        <v>84</v>
      </c>
      <c r="AY352" s="244" t="s">
        <v>127</v>
      </c>
    </row>
    <row r="353" s="2" customFormat="1" ht="16.5" customHeight="1">
      <c r="A353" s="38"/>
      <c r="B353" s="39"/>
      <c r="C353" s="219" t="s">
        <v>547</v>
      </c>
      <c r="D353" s="219" t="s">
        <v>130</v>
      </c>
      <c r="E353" s="220" t="s">
        <v>548</v>
      </c>
      <c r="F353" s="221" t="s">
        <v>549</v>
      </c>
      <c r="G353" s="222" t="s">
        <v>270</v>
      </c>
      <c r="H353" s="223">
        <v>12.5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41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143</v>
      </c>
      <c r="AT353" s="231" t="s">
        <v>130</v>
      </c>
      <c r="AU353" s="231" t="s">
        <v>86</v>
      </c>
      <c r="AY353" s="17" t="s">
        <v>127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84</v>
      </c>
      <c r="BK353" s="232">
        <f>ROUND(I353*H353,2)</f>
        <v>0</v>
      </c>
      <c r="BL353" s="17" t="s">
        <v>143</v>
      </c>
      <c r="BM353" s="231" t="s">
        <v>550</v>
      </c>
    </row>
    <row r="354" s="13" customFormat="1">
      <c r="A354" s="13"/>
      <c r="B354" s="233"/>
      <c r="C354" s="234"/>
      <c r="D354" s="235" t="s">
        <v>175</v>
      </c>
      <c r="E354" s="236" t="s">
        <v>1</v>
      </c>
      <c r="F354" s="237" t="s">
        <v>546</v>
      </c>
      <c r="G354" s="234"/>
      <c r="H354" s="238">
        <v>12.5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175</v>
      </c>
      <c r="AU354" s="244" t="s">
        <v>86</v>
      </c>
      <c r="AV354" s="13" t="s">
        <v>86</v>
      </c>
      <c r="AW354" s="13" t="s">
        <v>32</v>
      </c>
      <c r="AX354" s="13" t="s">
        <v>84</v>
      </c>
      <c r="AY354" s="244" t="s">
        <v>127</v>
      </c>
    </row>
    <row r="355" s="2" customFormat="1" ht="24.15" customHeight="1">
      <c r="A355" s="38"/>
      <c r="B355" s="39"/>
      <c r="C355" s="219" t="s">
        <v>551</v>
      </c>
      <c r="D355" s="219" t="s">
        <v>130</v>
      </c>
      <c r="E355" s="220" t="s">
        <v>552</v>
      </c>
      <c r="F355" s="221" t="s">
        <v>553</v>
      </c>
      <c r="G355" s="222" t="s">
        <v>270</v>
      </c>
      <c r="H355" s="223">
        <v>251.80000000000001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0.14321</v>
      </c>
      <c r="R355" s="229">
        <f>Q355*H355</f>
        <v>36.060278000000004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143</v>
      </c>
      <c r="AT355" s="231" t="s">
        <v>130</v>
      </c>
      <c r="AU355" s="231" t="s">
        <v>86</v>
      </c>
      <c r="AY355" s="17" t="s">
        <v>127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143</v>
      </c>
      <c r="BM355" s="231" t="s">
        <v>554</v>
      </c>
    </row>
    <row r="356" s="13" customFormat="1">
      <c r="A356" s="13"/>
      <c r="B356" s="233"/>
      <c r="C356" s="234"/>
      <c r="D356" s="235" t="s">
        <v>175</v>
      </c>
      <c r="E356" s="236" t="s">
        <v>1</v>
      </c>
      <c r="F356" s="237" t="s">
        <v>555</v>
      </c>
      <c r="G356" s="234"/>
      <c r="H356" s="238">
        <v>74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175</v>
      </c>
      <c r="AU356" s="244" t="s">
        <v>86</v>
      </c>
      <c r="AV356" s="13" t="s">
        <v>86</v>
      </c>
      <c r="AW356" s="13" t="s">
        <v>32</v>
      </c>
      <c r="AX356" s="13" t="s">
        <v>76</v>
      </c>
      <c r="AY356" s="244" t="s">
        <v>127</v>
      </c>
    </row>
    <row r="357" s="13" customFormat="1">
      <c r="A357" s="13"/>
      <c r="B357" s="233"/>
      <c r="C357" s="234"/>
      <c r="D357" s="235" t="s">
        <v>175</v>
      </c>
      <c r="E357" s="236" t="s">
        <v>1</v>
      </c>
      <c r="F357" s="237" t="s">
        <v>556</v>
      </c>
      <c r="G357" s="234"/>
      <c r="H357" s="238">
        <v>177.80000000000001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175</v>
      </c>
      <c r="AU357" s="244" t="s">
        <v>86</v>
      </c>
      <c r="AV357" s="13" t="s">
        <v>86</v>
      </c>
      <c r="AW357" s="13" t="s">
        <v>32</v>
      </c>
      <c r="AX357" s="13" t="s">
        <v>76</v>
      </c>
      <c r="AY357" s="244" t="s">
        <v>127</v>
      </c>
    </row>
    <row r="358" s="14" customFormat="1">
      <c r="A358" s="14"/>
      <c r="B358" s="245"/>
      <c r="C358" s="246"/>
      <c r="D358" s="235" t="s">
        <v>175</v>
      </c>
      <c r="E358" s="247" t="s">
        <v>1</v>
      </c>
      <c r="F358" s="248" t="s">
        <v>177</v>
      </c>
      <c r="G358" s="246"/>
      <c r="H358" s="249">
        <v>251.80000000000001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175</v>
      </c>
      <c r="AU358" s="255" t="s">
        <v>86</v>
      </c>
      <c r="AV358" s="14" t="s">
        <v>143</v>
      </c>
      <c r="AW358" s="14" t="s">
        <v>32</v>
      </c>
      <c r="AX358" s="14" t="s">
        <v>84</v>
      </c>
      <c r="AY358" s="255" t="s">
        <v>127</v>
      </c>
    </row>
    <row r="359" s="2" customFormat="1" ht="24.15" customHeight="1">
      <c r="A359" s="38"/>
      <c r="B359" s="39"/>
      <c r="C359" s="272" t="s">
        <v>557</v>
      </c>
      <c r="D359" s="272" t="s">
        <v>319</v>
      </c>
      <c r="E359" s="273" t="s">
        <v>558</v>
      </c>
      <c r="F359" s="274" t="s">
        <v>559</v>
      </c>
      <c r="G359" s="275" t="s">
        <v>270</v>
      </c>
      <c r="H359" s="276">
        <v>77.700000000000003</v>
      </c>
      <c r="I359" s="277"/>
      <c r="J359" s="278">
        <f>ROUND(I359*H359,2)</f>
        <v>0</v>
      </c>
      <c r="K359" s="279"/>
      <c r="L359" s="280"/>
      <c r="M359" s="281" t="s">
        <v>1</v>
      </c>
      <c r="N359" s="282" t="s">
        <v>41</v>
      </c>
      <c r="O359" s="91"/>
      <c r="P359" s="229">
        <f>O359*H359</f>
        <v>0</v>
      </c>
      <c r="Q359" s="229">
        <v>0.065670000000000006</v>
      </c>
      <c r="R359" s="229">
        <f>Q359*H359</f>
        <v>5.1025590000000003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160</v>
      </c>
      <c r="AT359" s="231" t="s">
        <v>319</v>
      </c>
      <c r="AU359" s="231" t="s">
        <v>86</v>
      </c>
      <c r="AY359" s="17" t="s">
        <v>127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84</v>
      </c>
      <c r="BK359" s="232">
        <f>ROUND(I359*H359,2)</f>
        <v>0</v>
      </c>
      <c r="BL359" s="17" t="s">
        <v>143</v>
      </c>
      <c r="BM359" s="231" t="s">
        <v>560</v>
      </c>
    </row>
    <row r="360" s="13" customFormat="1">
      <c r="A360" s="13"/>
      <c r="B360" s="233"/>
      <c r="C360" s="234"/>
      <c r="D360" s="235" t="s">
        <v>175</v>
      </c>
      <c r="E360" s="236" t="s">
        <v>1</v>
      </c>
      <c r="F360" s="237" t="s">
        <v>561</v>
      </c>
      <c r="G360" s="234"/>
      <c r="H360" s="238">
        <v>77.700000000000003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175</v>
      </c>
      <c r="AU360" s="244" t="s">
        <v>86</v>
      </c>
      <c r="AV360" s="13" t="s">
        <v>86</v>
      </c>
      <c r="AW360" s="13" t="s">
        <v>32</v>
      </c>
      <c r="AX360" s="13" t="s">
        <v>76</v>
      </c>
      <c r="AY360" s="244" t="s">
        <v>127</v>
      </c>
    </row>
    <row r="361" s="14" customFormat="1">
      <c r="A361" s="14"/>
      <c r="B361" s="245"/>
      <c r="C361" s="246"/>
      <c r="D361" s="235" t="s">
        <v>175</v>
      </c>
      <c r="E361" s="247" t="s">
        <v>1</v>
      </c>
      <c r="F361" s="248" t="s">
        <v>177</v>
      </c>
      <c r="G361" s="246"/>
      <c r="H361" s="249">
        <v>77.700000000000003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175</v>
      </c>
      <c r="AU361" s="255" t="s">
        <v>86</v>
      </c>
      <c r="AV361" s="14" t="s">
        <v>143</v>
      </c>
      <c r="AW361" s="14" t="s">
        <v>32</v>
      </c>
      <c r="AX361" s="14" t="s">
        <v>84</v>
      </c>
      <c r="AY361" s="255" t="s">
        <v>127</v>
      </c>
    </row>
    <row r="362" s="2" customFormat="1" ht="24.15" customHeight="1">
      <c r="A362" s="38"/>
      <c r="B362" s="39"/>
      <c r="C362" s="272" t="s">
        <v>562</v>
      </c>
      <c r="D362" s="272" t="s">
        <v>319</v>
      </c>
      <c r="E362" s="273" t="s">
        <v>563</v>
      </c>
      <c r="F362" s="274" t="s">
        <v>564</v>
      </c>
      <c r="G362" s="275" t="s">
        <v>270</v>
      </c>
      <c r="H362" s="276">
        <v>186.69</v>
      </c>
      <c r="I362" s="277"/>
      <c r="J362" s="278">
        <f>ROUND(I362*H362,2)</f>
        <v>0</v>
      </c>
      <c r="K362" s="279"/>
      <c r="L362" s="280"/>
      <c r="M362" s="281" t="s">
        <v>1</v>
      </c>
      <c r="N362" s="282" t="s">
        <v>41</v>
      </c>
      <c r="O362" s="91"/>
      <c r="P362" s="229">
        <f>O362*H362</f>
        <v>0</v>
      </c>
      <c r="Q362" s="229">
        <v>0.048300000000000003</v>
      </c>
      <c r="R362" s="229">
        <f>Q362*H362</f>
        <v>9.0171270000000003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160</v>
      </c>
      <c r="AT362" s="231" t="s">
        <v>319</v>
      </c>
      <c r="AU362" s="231" t="s">
        <v>86</v>
      </c>
      <c r="AY362" s="17" t="s">
        <v>127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143</v>
      </c>
      <c r="BM362" s="231" t="s">
        <v>565</v>
      </c>
    </row>
    <row r="363" s="13" customFormat="1">
      <c r="A363" s="13"/>
      <c r="B363" s="233"/>
      <c r="C363" s="234"/>
      <c r="D363" s="235" t="s">
        <v>175</v>
      </c>
      <c r="E363" s="236" t="s">
        <v>1</v>
      </c>
      <c r="F363" s="237" t="s">
        <v>566</v>
      </c>
      <c r="G363" s="234"/>
      <c r="H363" s="238">
        <v>186.69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175</v>
      </c>
      <c r="AU363" s="244" t="s">
        <v>86</v>
      </c>
      <c r="AV363" s="13" t="s">
        <v>86</v>
      </c>
      <c r="AW363" s="13" t="s">
        <v>32</v>
      </c>
      <c r="AX363" s="13" t="s">
        <v>76</v>
      </c>
      <c r="AY363" s="244" t="s">
        <v>127</v>
      </c>
    </row>
    <row r="364" s="14" customFormat="1">
      <c r="A364" s="14"/>
      <c r="B364" s="245"/>
      <c r="C364" s="246"/>
      <c r="D364" s="235" t="s">
        <v>175</v>
      </c>
      <c r="E364" s="247" t="s">
        <v>1</v>
      </c>
      <c r="F364" s="248" t="s">
        <v>177</v>
      </c>
      <c r="G364" s="246"/>
      <c r="H364" s="249">
        <v>186.69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175</v>
      </c>
      <c r="AU364" s="255" t="s">
        <v>86</v>
      </c>
      <c r="AV364" s="14" t="s">
        <v>143</v>
      </c>
      <c r="AW364" s="14" t="s">
        <v>32</v>
      </c>
      <c r="AX364" s="14" t="s">
        <v>84</v>
      </c>
      <c r="AY364" s="255" t="s">
        <v>127</v>
      </c>
    </row>
    <row r="365" s="2" customFormat="1" ht="33" customHeight="1">
      <c r="A365" s="38"/>
      <c r="B365" s="39"/>
      <c r="C365" s="219" t="s">
        <v>567</v>
      </c>
      <c r="D365" s="219" t="s">
        <v>130</v>
      </c>
      <c r="E365" s="220" t="s">
        <v>568</v>
      </c>
      <c r="F365" s="221" t="s">
        <v>569</v>
      </c>
      <c r="G365" s="222" t="s">
        <v>270</v>
      </c>
      <c r="H365" s="223">
        <v>291.69999999999999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0.15540000000000001</v>
      </c>
      <c r="R365" s="229">
        <f>Q365*H365</f>
        <v>45.330179999999999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143</v>
      </c>
      <c r="AT365" s="231" t="s">
        <v>130</v>
      </c>
      <c r="AU365" s="231" t="s">
        <v>86</v>
      </c>
      <c r="AY365" s="17" t="s">
        <v>127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143</v>
      </c>
      <c r="BM365" s="231" t="s">
        <v>570</v>
      </c>
    </row>
    <row r="366" s="13" customFormat="1">
      <c r="A366" s="13"/>
      <c r="B366" s="233"/>
      <c r="C366" s="234"/>
      <c r="D366" s="235" t="s">
        <v>175</v>
      </c>
      <c r="E366" s="236" t="s">
        <v>1</v>
      </c>
      <c r="F366" s="237" t="s">
        <v>571</v>
      </c>
      <c r="G366" s="234"/>
      <c r="H366" s="238">
        <v>291.69999999999999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175</v>
      </c>
      <c r="AU366" s="244" t="s">
        <v>86</v>
      </c>
      <c r="AV366" s="13" t="s">
        <v>86</v>
      </c>
      <c r="AW366" s="13" t="s">
        <v>32</v>
      </c>
      <c r="AX366" s="13" t="s">
        <v>76</v>
      </c>
      <c r="AY366" s="244" t="s">
        <v>127</v>
      </c>
    </row>
    <row r="367" s="14" customFormat="1">
      <c r="A367" s="14"/>
      <c r="B367" s="245"/>
      <c r="C367" s="246"/>
      <c r="D367" s="235" t="s">
        <v>175</v>
      </c>
      <c r="E367" s="247" t="s">
        <v>1</v>
      </c>
      <c r="F367" s="248" t="s">
        <v>177</v>
      </c>
      <c r="G367" s="246"/>
      <c r="H367" s="249">
        <v>291.69999999999999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175</v>
      </c>
      <c r="AU367" s="255" t="s">
        <v>86</v>
      </c>
      <c r="AV367" s="14" t="s">
        <v>143</v>
      </c>
      <c r="AW367" s="14" t="s">
        <v>32</v>
      </c>
      <c r="AX367" s="14" t="s">
        <v>84</v>
      </c>
      <c r="AY367" s="255" t="s">
        <v>127</v>
      </c>
    </row>
    <row r="368" s="2" customFormat="1" ht="16.5" customHeight="1">
      <c r="A368" s="38"/>
      <c r="B368" s="39"/>
      <c r="C368" s="272" t="s">
        <v>572</v>
      </c>
      <c r="D368" s="272" t="s">
        <v>319</v>
      </c>
      <c r="E368" s="273" t="s">
        <v>573</v>
      </c>
      <c r="F368" s="274" t="s">
        <v>574</v>
      </c>
      <c r="G368" s="275" t="s">
        <v>270</v>
      </c>
      <c r="H368" s="276">
        <v>300.45100000000002</v>
      </c>
      <c r="I368" s="277"/>
      <c r="J368" s="278">
        <f>ROUND(I368*H368,2)</f>
        <v>0</v>
      </c>
      <c r="K368" s="279"/>
      <c r="L368" s="280"/>
      <c r="M368" s="281" t="s">
        <v>1</v>
      </c>
      <c r="N368" s="282" t="s">
        <v>41</v>
      </c>
      <c r="O368" s="91"/>
      <c r="P368" s="229">
        <f>O368*H368</f>
        <v>0</v>
      </c>
      <c r="Q368" s="229">
        <v>0.085000000000000006</v>
      </c>
      <c r="R368" s="229">
        <f>Q368*H368</f>
        <v>25.538335000000004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160</v>
      </c>
      <c r="AT368" s="231" t="s">
        <v>319</v>
      </c>
      <c r="AU368" s="231" t="s">
        <v>86</v>
      </c>
      <c r="AY368" s="17" t="s">
        <v>127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143</v>
      </c>
      <c r="BM368" s="231" t="s">
        <v>575</v>
      </c>
    </row>
    <row r="369" s="13" customFormat="1">
      <c r="A369" s="13"/>
      <c r="B369" s="233"/>
      <c r="C369" s="234"/>
      <c r="D369" s="235" t="s">
        <v>175</v>
      </c>
      <c r="E369" s="236" t="s">
        <v>1</v>
      </c>
      <c r="F369" s="237" t="s">
        <v>576</v>
      </c>
      <c r="G369" s="234"/>
      <c r="H369" s="238">
        <v>300.45100000000002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175</v>
      </c>
      <c r="AU369" s="244" t="s">
        <v>86</v>
      </c>
      <c r="AV369" s="13" t="s">
        <v>86</v>
      </c>
      <c r="AW369" s="13" t="s">
        <v>32</v>
      </c>
      <c r="AX369" s="13" t="s">
        <v>76</v>
      </c>
      <c r="AY369" s="244" t="s">
        <v>127</v>
      </c>
    </row>
    <row r="370" s="14" customFormat="1">
      <c r="A370" s="14"/>
      <c r="B370" s="245"/>
      <c r="C370" s="246"/>
      <c r="D370" s="235" t="s">
        <v>175</v>
      </c>
      <c r="E370" s="247" t="s">
        <v>1</v>
      </c>
      <c r="F370" s="248" t="s">
        <v>177</v>
      </c>
      <c r="G370" s="246"/>
      <c r="H370" s="249">
        <v>300.45100000000002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175</v>
      </c>
      <c r="AU370" s="255" t="s">
        <v>86</v>
      </c>
      <c r="AV370" s="14" t="s">
        <v>143</v>
      </c>
      <c r="AW370" s="14" t="s">
        <v>32</v>
      </c>
      <c r="AX370" s="14" t="s">
        <v>84</v>
      </c>
      <c r="AY370" s="255" t="s">
        <v>127</v>
      </c>
    </row>
    <row r="371" s="2" customFormat="1" ht="33" customHeight="1">
      <c r="A371" s="38"/>
      <c r="B371" s="39"/>
      <c r="C371" s="219" t="s">
        <v>577</v>
      </c>
      <c r="D371" s="219" t="s">
        <v>130</v>
      </c>
      <c r="E371" s="220" t="s">
        <v>578</v>
      </c>
      <c r="F371" s="221" t="s">
        <v>579</v>
      </c>
      <c r="G371" s="222" t="s">
        <v>270</v>
      </c>
      <c r="H371" s="223">
        <v>411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41</v>
      </c>
      <c r="O371" s="91"/>
      <c r="P371" s="229">
        <f>O371*H371</f>
        <v>0</v>
      </c>
      <c r="Q371" s="229">
        <v>0.1295</v>
      </c>
      <c r="R371" s="229">
        <f>Q371*H371</f>
        <v>53.224499999999999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143</v>
      </c>
      <c r="AT371" s="231" t="s">
        <v>130</v>
      </c>
      <c r="AU371" s="231" t="s">
        <v>86</v>
      </c>
      <c r="AY371" s="17" t="s">
        <v>127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84</v>
      </c>
      <c r="BK371" s="232">
        <f>ROUND(I371*H371,2)</f>
        <v>0</v>
      </c>
      <c r="BL371" s="17" t="s">
        <v>143</v>
      </c>
      <c r="BM371" s="231" t="s">
        <v>580</v>
      </c>
    </row>
    <row r="372" s="13" customFormat="1">
      <c r="A372" s="13"/>
      <c r="B372" s="233"/>
      <c r="C372" s="234"/>
      <c r="D372" s="235" t="s">
        <v>175</v>
      </c>
      <c r="E372" s="236" t="s">
        <v>1</v>
      </c>
      <c r="F372" s="237" t="s">
        <v>581</v>
      </c>
      <c r="G372" s="234"/>
      <c r="H372" s="238">
        <v>411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175</v>
      </c>
      <c r="AU372" s="244" t="s">
        <v>86</v>
      </c>
      <c r="AV372" s="13" t="s">
        <v>86</v>
      </c>
      <c r="AW372" s="13" t="s">
        <v>32</v>
      </c>
      <c r="AX372" s="13" t="s">
        <v>76</v>
      </c>
      <c r="AY372" s="244" t="s">
        <v>127</v>
      </c>
    </row>
    <row r="373" s="14" customFormat="1">
      <c r="A373" s="14"/>
      <c r="B373" s="245"/>
      <c r="C373" s="246"/>
      <c r="D373" s="235" t="s">
        <v>175</v>
      </c>
      <c r="E373" s="247" t="s">
        <v>1</v>
      </c>
      <c r="F373" s="248" t="s">
        <v>177</v>
      </c>
      <c r="G373" s="246"/>
      <c r="H373" s="249">
        <v>411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175</v>
      </c>
      <c r="AU373" s="255" t="s">
        <v>86</v>
      </c>
      <c r="AV373" s="14" t="s">
        <v>143</v>
      </c>
      <c r="AW373" s="14" t="s">
        <v>32</v>
      </c>
      <c r="AX373" s="14" t="s">
        <v>84</v>
      </c>
      <c r="AY373" s="255" t="s">
        <v>127</v>
      </c>
    </row>
    <row r="374" s="2" customFormat="1" ht="16.5" customHeight="1">
      <c r="A374" s="38"/>
      <c r="B374" s="39"/>
      <c r="C374" s="272" t="s">
        <v>582</v>
      </c>
      <c r="D374" s="272" t="s">
        <v>319</v>
      </c>
      <c r="E374" s="273" t="s">
        <v>583</v>
      </c>
      <c r="F374" s="274" t="s">
        <v>584</v>
      </c>
      <c r="G374" s="275" t="s">
        <v>270</v>
      </c>
      <c r="H374" s="276">
        <v>419.22000000000003</v>
      </c>
      <c r="I374" s="277"/>
      <c r="J374" s="278">
        <f>ROUND(I374*H374,2)</f>
        <v>0</v>
      </c>
      <c r="K374" s="279"/>
      <c r="L374" s="280"/>
      <c r="M374" s="281" t="s">
        <v>1</v>
      </c>
      <c r="N374" s="282" t="s">
        <v>41</v>
      </c>
      <c r="O374" s="91"/>
      <c r="P374" s="229">
        <f>O374*H374</f>
        <v>0</v>
      </c>
      <c r="Q374" s="229">
        <v>0.044999999999999998</v>
      </c>
      <c r="R374" s="229">
        <f>Q374*H374</f>
        <v>18.864900000000002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160</v>
      </c>
      <c r="AT374" s="231" t="s">
        <v>319</v>
      </c>
      <c r="AU374" s="231" t="s">
        <v>86</v>
      </c>
      <c r="AY374" s="17" t="s">
        <v>127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143</v>
      </c>
      <c r="BM374" s="231" t="s">
        <v>585</v>
      </c>
    </row>
    <row r="375" s="13" customFormat="1">
      <c r="A375" s="13"/>
      <c r="B375" s="233"/>
      <c r="C375" s="234"/>
      <c r="D375" s="235" t="s">
        <v>175</v>
      </c>
      <c r="E375" s="236" t="s">
        <v>1</v>
      </c>
      <c r="F375" s="237" t="s">
        <v>586</v>
      </c>
      <c r="G375" s="234"/>
      <c r="H375" s="238">
        <v>419.22000000000003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175</v>
      </c>
      <c r="AU375" s="244" t="s">
        <v>86</v>
      </c>
      <c r="AV375" s="13" t="s">
        <v>86</v>
      </c>
      <c r="AW375" s="13" t="s">
        <v>32</v>
      </c>
      <c r="AX375" s="13" t="s">
        <v>76</v>
      </c>
      <c r="AY375" s="244" t="s">
        <v>127</v>
      </c>
    </row>
    <row r="376" s="14" customFormat="1">
      <c r="A376" s="14"/>
      <c r="B376" s="245"/>
      <c r="C376" s="246"/>
      <c r="D376" s="235" t="s">
        <v>175</v>
      </c>
      <c r="E376" s="247" t="s">
        <v>1</v>
      </c>
      <c r="F376" s="248" t="s">
        <v>177</v>
      </c>
      <c r="G376" s="246"/>
      <c r="H376" s="249">
        <v>419.22000000000003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175</v>
      </c>
      <c r="AU376" s="255" t="s">
        <v>86</v>
      </c>
      <c r="AV376" s="14" t="s">
        <v>143</v>
      </c>
      <c r="AW376" s="14" t="s">
        <v>32</v>
      </c>
      <c r="AX376" s="14" t="s">
        <v>84</v>
      </c>
      <c r="AY376" s="255" t="s">
        <v>127</v>
      </c>
    </row>
    <row r="377" s="2" customFormat="1" ht="33" customHeight="1">
      <c r="A377" s="38"/>
      <c r="B377" s="39"/>
      <c r="C377" s="219" t="s">
        <v>587</v>
      </c>
      <c r="D377" s="219" t="s">
        <v>130</v>
      </c>
      <c r="E377" s="220" t="s">
        <v>588</v>
      </c>
      <c r="F377" s="221" t="s">
        <v>589</v>
      </c>
      <c r="G377" s="222" t="s">
        <v>284</v>
      </c>
      <c r="H377" s="223">
        <v>15.577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2.2563399999999998</v>
      </c>
      <c r="R377" s="229">
        <f>Q377*H377</f>
        <v>35.147008179999993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143</v>
      </c>
      <c r="AT377" s="231" t="s">
        <v>130</v>
      </c>
      <c r="AU377" s="231" t="s">
        <v>86</v>
      </c>
      <c r="AY377" s="17" t="s">
        <v>127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143</v>
      </c>
      <c r="BM377" s="231" t="s">
        <v>590</v>
      </c>
    </row>
    <row r="378" s="13" customFormat="1">
      <c r="A378" s="13"/>
      <c r="B378" s="233"/>
      <c r="C378" s="234"/>
      <c r="D378" s="235" t="s">
        <v>175</v>
      </c>
      <c r="E378" s="236" t="s">
        <v>1</v>
      </c>
      <c r="F378" s="237" t="s">
        <v>591</v>
      </c>
      <c r="G378" s="234"/>
      <c r="H378" s="238">
        <v>15.577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175</v>
      </c>
      <c r="AU378" s="244" t="s">
        <v>86</v>
      </c>
      <c r="AV378" s="13" t="s">
        <v>86</v>
      </c>
      <c r="AW378" s="13" t="s">
        <v>32</v>
      </c>
      <c r="AX378" s="13" t="s">
        <v>76</v>
      </c>
      <c r="AY378" s="244" t="s">
        <v>127</v>
      </c>
    </row>
    <row r="379" s="14" customFormat="1">
      <c r="A379" s="14"/>
      <c r="B379" s="245"/>
      <c r="C379" s="246"/>
      <c r="D379" s="235" t="s">
        <v>175</v>
      </c>
      <c r="E379" s="247" t="s">
        <v>1</v>
      </c>
      <c r="F379" s="248" t="s">
        <v>177</v>
      </c>
      <c r="G379" s="246"/>
      <c r="H379" s="249">
        <v>15.577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175</v>
      </c>
      <c r="AU379" s="255" t="s">
        <v>86</v>
      </c>
      <c r="AV379" s="14" t="s">
        <v>143</v>
      </c>
      <c r="AW379" s="14" t="s">
        <v>32</v>
      </c>
      <c r="AX379" s="14" t="s">
        <v>84</v>
      </c>
      <c r="AY379" s="255" t="s">
        <v>127</v>
      </c>
    </row>
    <row r="380" s="2" customFormat="1" ht="16.5" customHeight="1">
      <c r="A380" s="38"/>
      <c r="B380" s="39"/>
      <c r="C380" s="219" t="s">
        <v>592</v>
      </c>
      <c r="D380" s="219" t="s">
        <v>130</v>
      </c>
      <c r="E380" s="220" t="s">
        <v>593</v>
      </c>
      <c r="F380" s="221" t="s">
        <v>594</v>
      </c>
      <c r="G380" s="222" t="s">
        <v>270</v>
      </c>
      <c r="H380" s="223">
        <v>47.399999999999999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143</v>
      </c>
      <c r="AT380" s="231" t="s">
        <v>130</v>
      </c>
      <c r="AU380" s="231" t="s">
        <v>86</v>
      </c>
      <c r="AY380" s="17" t="s">
        <v>127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143</v>
      </c>
      <c r="BM380" s="231" t="s">
        <v>595</v>
      </c>
    </row>
    <row r="381" s="13" customFormat="1">
      <c r="A381" s="13"/>
      <c r="B381" s="233"/>
      <c r="C381" s="234"/>
      <c r="D381" s="235" t="s">
        <v>175</v>
      </c>
      <c r="E381" s="236" t="s">
        <v>1</v>
      </c>
      <c r="F381" s="237" t="s">
        <v>596</v>
      </c>
      <c r="G381" s="234"/>
      <c r="H381" s="238">
        <v>47.399999999999999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175</v>
      </c>
      <c r="AU381" s="244" t="s">
        <v>86</v>
      </c>
      <c r="AV381" s="13" t="s">
        <v>86</v>
      </c>
      <c r="AW381" s="13" t="s">
        <v>32</v>
      </c>
      <c r="AX381" s="13" t="s">
        <v>76</v>
      </c>
      <c r="AY381" s="244" t="s">
        <v>127</v>
      </c>
    </row>
    <row r="382" s="14" customFormat="1">
      <c r="A382" s="14"/>
      <c r="B382" s="245"/>
      <c r="C382" s="246"/>
      <c r="D382" s="235" t="s">
        <v>175</v>
      </c>
      <c r="E382" s="247" t="s">
        <v>1</v>
      </c>
      <c r="F382" s="248" t="s">
        <v>177</v>
      </c>
      <c r="G382" s="246"/>
      <c r="H382" s="249">
        <v>47.399999999999999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175</v>
      </c>
      <c r="AU382" s="255" t="s">
        <v>86</v>
      </c>
      <c r="AV382" s="14" t="s">
        <v>143</v>
      </c>
      <c r="AW382" s="14" t="s">
        <v>32</v>
      </c>
      <c r="AX382" s="14" t="s">
        <v>84</v>
      </c>
      <c r="AY382" s="255" t="s">
        <v>127</v>
      </c>
    </row>
    <row r="383" s="2" customFormat="1" ht="24.15" customHeight="1">
      <c r="A383" s="38"/>
      <c r="B383" s="39"/>
      <c r="C383" s="219" t="s">
        <v>597</v>
      </c>
      <c r="D383" s="219" t="s">
        <v>130</v>
      </c>
      <c r="E383" s="220" t="s">
        <v>598</v>
      </c>
      <c r="F383" s="221" t="s">
        <v>599</v>
      </c>
      <c r="G383" s="222" t="s">
        <v>270</v>
      </c>
      <c r="H383" s="223">
        <v>147.40000000000001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143</v>
      </c>
      <c r="AT383" s="231" t="s">
        <v>130</v>
      </c>
      <c r="AU383" s="231" t="s">
        <v>86</v>
      </c>
      <c r="AY383" s="17" t="s">
        <v>127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143</v>
      </c>
      <c r="BM383" s="231" t="s">
        <v>600</v>
      </c>
    </row>
    <row r="384" s="13" customFormat="1">
      <c r="A384" s="13"/>
      <c r="B384" s="233"/>
      <c r="C384" s="234"/>
      <c r="D384" s="235" t="s">
        <v>175</v>
      </c>
      <c r="E384" s="236" t="s">
        <v>1</v>
      </c>
      <c r="F384" s="237" t="s">
        <v>601</v>
      </c>
      <c r="G384" s="234"/>
      <c r="H384" s="238">
        <v>147.40000000000001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175</v>
      </c>
      <c r="AU384" s="244" t="s">
        <v>86</v>
      </c>
      <c r="AV384" s="13" t="s">
        <v>86</v>
      </c>
      <c r="AW384" s="13" t="s">
        <v>32</v>
      </c>
      <c r="AX384" s="13" t="s">
        <v>76</v>
      </c>
      <c r="AY384" s="244" t="s">
        <v>127</v>
      </c>
    </row>
    <row r="385" s="14" customFormat="1">
      <c r="A385" s="14"/>
      <c r="B385" s="245"/>
      <c r="C385" s="246"/>
      <c r="D385" s="235" t="s">
        <v>175</v>
      </c>
      <c r="E385" s="247" t="s">
        <v>1</v>
      </c>
      <c r="F385" s="248" t="s">
        <v>177</v>
      </c>
      <c r="G385" s="246"/>
      <c r="H385" s="249">
        <v>147.40000000000001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175</v>
      </c>
      <c r="AU385" s="255" t="s">
        <v>86</v>
      </c>
      <c r="AV385" s="14" t="s">
        <v>143</v>
      </c>
      <c r="AW385" s="14" t="s">
        <v>32</v>
      </c>
      <c r="AX385" s="14" t="s">
        <v>84</v>
      </c>
      <c r="AY385" s="255" t="s">
        <v>127</v>
      </c>
    </row>
    <row r="386" s="2" customFormat="1" ht="24.15" customHeight="1">
      <c r="A386" s="38"/>
      <c r="B386" s="39"/>
      <c r="C386" s="219" t="s">
        <v>602</v>
      </c>
      <c r="D386" s="219" t="s">
        <v>130</v>
      </c>
      <c r="E386" s="220" t="s">
        <v>603</v>
      </c>
      <c r="F386" s="221" t="s">
        <v>604</v>
      </c>
      <c r="G386" s="222" t="s">
        <v>270</v>
      </c>
      <c r="H386" s="223">
        <v>147.40000000000001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143</v>
      </c>
      <c r="AT386" s="231" t="s">
        <v>130</v>
      </c>
      <c r="AU386" s="231" t="s">
        <v>86</v>
      </c>
      <c r="AY386" s="17" t="s">
        <v>127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143</v>
      </c>
      <c r="BM386" s="231" t="s">
        <v>605</v>
      </c>
    </row>
    <row r="387" s="13" customFormat="1">
      <c r="A387" s="13"/>
      <c r="B387" s="233"/>
      <c r="C387" s="234"/>
      <c r="D387" s="235" t="s">
        <v>175</v>
      </c>
      <c r="E387" s="236" t="s">
        <v>1</v>
      </c>
      <c r="F387" s="237" t="s">
        <v>601</v>
      </c>
      <c r="G387" s="234"/>
      <c r="H387" s="238">
        <v>147.40000000000001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175</v>
      </c>
      <c r="AU387" s="244" t="s">
        <v>86</v>
      </c>
      <c r="AV387" s="13" t="s">
        <v>86</v>
      </c>
      <c r="AW387" s="13" t="s">
        <v>32</v>
      </c>
      <c r="AX387" s="13" t="s">
        <v>76</v>
      </c>
      <c r="AY387" s="244" t="s">
        <v>127</v>
      </c>
    </row>
    <row r="388" s="14" customFormat="1">
      <c r="A388" s="14"/>
      <c r="B388" s="245"/>
      <c r="C388" s="246"/>
      <c r="D388" s="235" t="s">
        <v>175</v>
      </c>
      <c r="E388" s="247" t="s">
        <v>1</v>
      </c>
      <c r="F388" s="248" t="s">
        <v>177</v>
      </c>
      <c r="G388" s="246"/>
      <c r="H388" s="249">
        <v>147.40000000000001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175</v>
      </c>
      <c r="AU388" s="255" t="s">
        <v>86</v>
      </c>
      <c r="AV388" s="14" t="s">
        <v>143</v>
      </c>
      <c r="AW388" s="14" t="s">
        <v>32</v>
      </c>
      <c r="AX388" s="14" t="s">
        <v>84</v>
      </c>
      <c r="AY388" s="255" t="s">
        <v>127</v>
      </c>
    </row>
    <row r="389" s="2" customFormat="1" ht="24.15" customHeight="1">
      <c r="A389" s="38"/>
      <c r="B389" s="39"/>
      <c r="C389" s="219" t="s">
        <v>606</v>
      </c>
      <c r="D389" s="219" t="s">
        <v>130</v>
      </c>
      <c r="E389" s="220" t="s">
        <v>607</v>
      </c>
      <c r="F389" s="221" t="s">
        <v>608</v>
      </c>
      <c r="G389" s="222" t="s">
        <v>270</v>
      </c>
      <c r="H389" s="223">
        <v>147.40000000000001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0.00011</v>
      </c>
      <c r="R389" s="229">
        <f>Q389*H389</f>
        <v>0.016214000000000003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143</v>
      </c>
      <c r="AT389" s="231" t="s">
        <v>130</v>
      </c>
      <c r="AU389" s="231" t="s">
        <v>86</v>
      </c>
      <c r="AY389" s="17" t="s">
        <v>127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143</v>
      </c>
      <c r="BM389" s="231" t="s">
        <v>609</v>
      </c>
    </row>
    <row r="390" s="13" customFormat="1">
      <c r="A390" s="13"/>
      <c r="B390" s="233"/>
      <c r="C390" s="234"/>
      <c r="D390" s="235" t="s">
        <v>175</v>
      </c>
      <c r="E390" s="236" t="s">
        <v>1</v>
      </c>
      <c r="F390" s="237" t="s">
        <v>601</v>
      </c>
      <c r="G390" s="234"/>
      <c r="H390" s="238">
        <v>147.40000000000001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175</v>
      </c>
      <c r="AU390" s="244" t="s">
        <v>86</v>
      </c>
      <c r="AV390" s="13" t="s">
        <v>86</v>
      </c>
      <c r="AW390" s="13" t="s">
        <v>32</v>
      </c>
      <c r="AX390" s="13" t="s">
        <v>76</v>
      </c>
      <c r="AY390" s="244" t="s">
        <v>127</v>
      </c>
    </row>
    <row r="391" s="14" customFormat="1">
      <c r="A391" s="14"/>
      <c r="B391" s="245"/>
      <c r="C391" s="246"/>
      <c r="D391" s="235" t="s">
        <v>175</v>
      </c>
      <c r="E391" s="247" t="s">
        <v>1</v>
      </c>
      <c r="F391" s="248" t="s">
        <v>177</v>
      </c>
      <c r="G391" s="246"/>
      <c r="H391" s="249">
        <v>147.40000000000001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175</v>
      </c>
      <c r="AU391" s="255" t="s">
        <v>86</v>
      </c>
      <c r="AV391" s="14" t="s">
        <v>143</v>
      </c>
      <c r="AW391" s="14" t="s">
        <v>32</v>
      </c>
      <c r="AX391" s="14" t="s">
        <v>84</v>
      </c>
      <c r="AY391" s="255" t="s">
        <v>127</v>
      </c>
    </row>
    <row r="392" s="2" customFormat="1" ht="24.15" customHeight="1">
      <c r="A392" s="38"/>
      <c r="B392" s="39"/>
      <c r="C392" s="219" t="s">
        <v>610</v>
      </c>
      <c r="D392" s="219" t="s">
        <v>130</v>
      </c>
      <c r="E392" s="220" t="s">
        <v>611</v>
      </c>
      <c r="F392" s="221" t="s">
        <v>612</v>
      </c>
      <c r="G392" s="222" t="s">
        <v>222</v>
      </c>
      <c r="H392" s="223">
        <v>145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41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0.02</v>
      </c>
      <c r="T392" s="230">
        <f>S392*H392</f>
        <v>2.8999999999999999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143</v>
      </c>
      <c r="AT392" s="231" t="s">
        <v>130</v>
      </c>
      <c r="AU392" s="231" t="s">
        <v>86</v>
      </c>
      <c r="AY392" s="17" t="s">
        <v>127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143</v>
      </c>
      <c r="BM392" s="231" t="s">
        <v>613</v>
      </c>
    </row>
    <row r="393" s="13" customFormat="1">
      <c r="A393" s="13"/>
      <c r="B393" s="233"/>
      <c r="C393" s="234"/>
      <c r="D393" s="235" t="s">
        <v>175</v>
      </c>
      <c r="E393" s="236" t="s">
        <v>1</v>
      </c>
      <c r="F393" s="237" t="s">
        <v>614</v>
      </c>
      <c r="G393" s="234"/>
      <c r="H393" s="238">
        <v>145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175</v>
      </c>
      <c r="AU393" s="244" t="s">
        <v>86</v>
      </c>
      <c r="AV393" s="13" t="s">
        <v>86</v>
      </c>
      <c r="AW393" s="13" t="s">
        <v>32</v>
      </c>
      <c r="AX393" s="13" t="s">
        <v>76</v>
      </c>
      <c r="AY393" s="244" t="s">
        <v>127</v>
      </c>
    </row>
    <row r="394" s="14" customFormat="1">
      <c r="A394" s="14"/>
      <c r="B394" s="245"/>
      <c r="C394" s="246"/>
      <c r="D394" s="235" t="s">
        <v>175</v>
      </c>
      <c r="E394" s="247" t="s">
        <v>1</v>
      </c>
      <c r="F394" s="248" t="s">
        <v>177</v>
      </c>
      <c r="G394" s="246"/>
      <c r="H394" s="249">
        <v>145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175</v>
      </c>
      <c r="AU394" s="255" t="s">
        <v>86</v>
      </c>
      <c r="AV394" s="14" t="s">
        <v>143</v>
      </c>
      <c r="AW394" s="14" t="s">
        <v>32</v>
      </c>
      <c r="AX394" s="14" t="s">
        <v>84</v>
      </c>
      <c r="AY394" s="255" t="s">
        <v>127</v>
      </c>
    </row>
    <row r="395" s="2" customFormat="1" ht="24.15" customHeight="1">
      <c r="A395" s="38"/>
      <c r="B395" s="39"/>
      <c r="C395" s="219" t="s">
        <v>615</v>
      </c>
      <c r="D395" s="219" t="s">
        <v>130</v>
      </c>
      <c r="E395" s="220" t="s">
        <v>616</v>
      </c>
      <c r="F395" s="221" t="s">
        <v>617</v>
      </c>
      <c r="G395" s="222" t="s">
        <v>492</v>
      </c>
      <c r="H395" s="223">
        <v>2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41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0.082000000000000003</v>
      </c>
      <c r="T395" s="230">
        <f>S395*H395</f>
        <v>0.16400000000000001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143</v>
      </c>
      <c r="AT395" s="231" t="s">
        <v>130</v>
      </c>
      <c r="AU395" s="231" t="s">
        <v>86</v>
      </c>
      <c r="AY395" s="17" t="s">
        <v>127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84</v>
      </c>
      <c r="BK395" s="232">
        <f>ROUND(I395*H395,2)</f>
        <v>0</v>
      </c>
      <c r="BL395" s="17" t="s">
        <v>143</v>
      </c>
      <c r="BM395" s="231" t="s">
        <v>618</v>
      </c>
    </row>
    <row r="396" s="15" customFormat="1">
      <c r="A396" s="15"/>
      <c r="B396" s="262"/>
      <c r="C396" s="263"/>
      <c r="D396" s="235" t="s">
        <v>175</v>
      </c>
      <c r="E396" s="264" t="s">
        <v>1</v>
      </c>
      <c r="F396" s="265" t="s">
        <v>619</v>
      </c>
      <c r="G396" s="263"/>
      <c r="H396" s="264" t="s">
        <v>1</v>
      </c>
      <c r="I396" s="266"/>
      <c r="J396" s="263"/>
      <c r="K396" s="263"/>
      <c r="L396" s="267"/>
      <c r="M396" s="268"/>
      <c r="N396" s="269"/>
      <c r="O396" s="269"/>
      <c r="P396" s="269"/>
      <c r="Q396" s="269"/>
      <c r="R396" s="269"/>
      <c r="S396" s="269"/>
      <c r="T396" s="27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1" t="s">
        <v>175</v>
      </c>
      <c r="AU396" s="271" t="s">
        <v>86</v>
      </c>
      <c r="AV396" s="15" t="s">
        <v>84</v>
      </c>
      <c r="AW396" s="15" t="s">
        <v>32</v>
      </c>
      <c r="AX396" s="15" t="s">
        <v>76</v>
      </c>
      <c r="AY396" s="271" t="s">
        <v>127</v>
      </c>
    </row>
    <row r="397" s="13" customFormat="1">
      <c r="A397" s="13"/>
      <c r="B397" s="233"/>
      <c r="C397" s="234"/>
      <c r="D397" s="235" t="s">
        <v>175</v>
      </c>
      <c r="E397" s="236" t="s">
        <v>1</v>
      </c>
      <c r="F397" s="237" t="s">
        <v>620</v>
      </c>
      <c r="G397" s="234"/>
      <c r="H397" s="238">
        <v>2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175</v>
      </c>
      <c r="AU397" s="244" t="s">
        <v>86</v>
      </c>
      <c r="AV397" s="13" t="s">
        <v>86</v>
      </c>
      <c r="AW397" s="13" t="s">
        <v>32</v>
      </c>
      <c r="AX397" s="13" t="s">
        <v>76</v>
      </c>
      <c r="AY397" s="244" t="s">
        <v>127</v>
      </c>
    </row>
    <row r="398" s="14" customFormat="1">
      <c r="A398" s="14"/>
      <c r="B398" s="245"/>
      <c r="C398" s="246"/>
      <c r="D398" s="235" t="s">
        <v>175</v>
      </c>
      <c r="E398" s="247" t="s">
        <v>1</v>
      </c>
      <c r="F398" s="248" t="s">
        <v>177</v>
      </c>
      <c r="G398" s="246"/>
      <c r="H398" s="249">
        <v>2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175</v>
      </c>
      <c r="AU398" s="255" t="s">
        <v>86</v>
      </c>
      <c r="AV398" s="14" t="s">
        <v>143</v>
      </c>
      <c r="AW398" s="14" t="s">
        <v>32</v>
      </c>
      <c r="AX398" s="14" t="s">
        <v>84</v>
      </c>
      <c r="AY398" s="255" t="s">
        <v>127</v>
      </c>
    </row>
    <row r="399" s="2" customFormat="1" ht="37.8" customHeight="1">
      <c r="A399" s="38"/>
      <c r="B399" s="39"/>
      <c r="C399" s="219" t="s">
        <v>621</v>
      </c>
      <c r="D399" s="219" t="s">
        <v>130</v>
      </c>
      <c r="E399" s="220" t="s">
        <v>622</v>
      </c>
      <c r="F399" s="221" t="s">
        <v>623</v>
      </c>
      <c r="G399" s="222" t="s">
        <v>222</v>
      </c>
      <c r="H399" s="223">
        <v>6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41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143</v>
      </c>
      <c r="AT399" s="231" t="s">
        <v>130</v>
      </c>
      <c r="AU399" s="231" t="s">
        <v>86</v>
      </c>
      <c r="AY399" s="17" t="s">
        <v>127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84</v>
      </c>
      <c r="BK399" s="232">
        <f>ROUND(I399*H399,2)</f>
        <v>0</v>
      </c>
      <c r="BL399" s="17" t="s">
        <v>143</v>
      </c>
      <c r="BM399" s="231" t="s">
        <v>624</v>
      </c>
    </row>
    <row r="400" s="13" customFormat="1">
      <c r="A400" s="13"/>
      <c r="B400" s="233"/>
      <c r="C400" s="234"/>
      <c r="D400" s="235" t="s">
        <v>175</v>
      </c>
      <c r="E400" s="236" t="s">
        <v>1</v>
      </c>
      <c r="F400" s="237" t="s">
        <v>625</v>
      </c>
      <c r="G400" s="234"/>
      <c r="H400" s="238">
        <v>6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175</v>
      </c>
      <c r="AU400" s="244" t="s">
        <v>86</v>
      </c>
      <c r="AV400" s="13" t="s">
        <v>86</v>
      </c>
      <c r="AW400" s="13" t="s">
        <v>32</v>
      </c>
      <c r="AX400" s="13" t="s">
        <v>76</v>
      </c>
      <c r="AY400" s="244" t="s">
        <v>127</v>
      </c>
    </row>
    <row r="401" s="14" customFormat="1">
      <c r="A401" s="14"/>
      <c r="B401" s="245"/>
      <c r="C401" s="246"/>
      <c r="D401" s="235" t="s">
        <v>175</v>
      </c>
      <c r="E401" s="247" t="s">
        <v>1</v>
      </c>
      <c r="F401" s="248" t="s">
        <v>177</v>
      </c>
      <c r="G401" s="246"/>
      <c r="H401" s="249">
        <v>6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175</v>
      </c>
      <c r="AU401" s="255" t="s">
        <v>86</v>
      </c>
      <c r="AV401" s="14" t="s">
        <v>143</v>
      </c>
      <c r="AW401" s="14" t="s">
        <v>32</v>
      </c>
      <c r="AX401" s="14" t="s">
        <v>84</v>
      </c>
      <c r="AY401" s="255" t="s">
        <v>127</v>
      </c>
    </row>
    <row r="402" s="2" customFormat="1" ht="37.8" customHeight="1">
      <c r="A402" s="38"/>
      <c r="B402" s="39"/>
      <c r="C402" s="219" t="s">
        <v>626</v>
      </c>
      <c r="D402" s="219" t="s">
        <v>130</v>
      </c>
      <c r="E402" s="220" t="s">
        <v>627</v>
      </c>
      <c r="F402" s="221" t="s">
        <v>628</v>
      </c>
      <c r="G402" s="222" t="s">
        <v>222</v>
      </c>
      <c r="H402" s="223">
        <v>135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41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143</v>
      </c>
      <c r="AT402" s="231" t="s">
        <v>130</v>
      </c>
      <c r="AU402" s="231" t="s">
        <v>86</v>
      </c>
      <c r="AY402" s="17" t="s">
        <v>127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143</v>
      </c>
      <c r="BM402" s="231" t="s">
        <v>629</v>
      </c>
    </row>
    <row r="403" s="13" customFormat="1">
      <c r="A403" s="13"/>
      <c r="B403" s="233"/>
      <c r="C403" s="234"/>
      <c r="D403" s="235" t="s">
        <v>175</v>
      </c>
      <c r="E403" s="236" t="s">
        <v>1</v>
      </c>
      <c r="F403" s="237" t="s">
        <v>630</v>
      </c>
      <c r="G403" s="234"/>
      <c r="H403" s="238">
        <v>135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175</v>
      </c>
      <c r="AU403" s="244" t="s">
        <v>86</v>
      </c>
      <c r="AV403" s="13" t="s">
        <v>86</v>
      </c>
      <c r="AW403" s="13" t="s">
        <v>32</v>
      </c>
      <c r="AX403" s="13" t="s">
        <v>76</v>
      </c>
      <c r="AY403" s="244" t="s">
        <v>127</v>
      </c>
    </row>
    <row r="404" s="14" customFormat="1">
      <c r="A404" s="14"/>
      <c r="B404" s="245"/>
      <c r="C404" s="246"/>
      <c r="D404" s="235" t="s">
        <v>175</v>
      </c>
      <c r="E404" s="247" t="s">
        <v>1</v>
      </c>
      <c r="F404" s="248" t="s">
        <v>177</v>
      </c>
      <c r="G404" s="246"/>
      <c r="H404" s="249">
        <v>135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175</v>
      </c>
      <c r="AU404" s="255" t="s">
        <v>86</v>
      </c>
      <c r="AV404" s="14" t="s">
        <v>143</v>
      </c>
      <c r="AW404" s="14" t="s">
        <v>32</v>
      </c>
      <c r="AX404" s="14" t="s">
        <v>84</v>
      </c>
      <c r="AY404" s="255" t="s">
        <v>127</v>
      </c>
    </row>
    <row r="405" s="12" customFormat="1" ht="22.8" customHeight="1">
      <c r="A405" s="12"/>
      <c r="B405" s="203"/>
      <c r="C405" s="204"/>
      <c r="D405" s="205" t="s">
        <v>75</v>
      </c>
      <c r="E405" s="217" t="s">
        <v>631</v>
      </c>
      <c r="F405" s="217" t="s">
        <v>632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SUM(P406:P442)</f>
        <v>0</v>
      </c>
      <c r="Q405" s="211"/>
      <c r="R405" s="212">
        <f>SUM(R406:R442)</f>
        <v>0</v>
      </c>
      <c r="S405" s="211"/>
      <c r="T405" s="213">
        <f>SUM(T406:T442)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84</v>
      </c>
      <c r="AT405" s="215" t="s">
        <v>75</v>
      </c>
      <c r="AU405" s="215" t="s">
        <v>84</v>
      </c>
      <c r="AY405" s="214" t="s">
        <v>127</v>
      </c>
      <c r="BK405" s="216">
        <f>SUM(BK406:BK442)</f>
        <v>0</v>
      </c>
    </row>
    <row r="406" s="2" customFormat="1" ht="24.15" customHeight="1">
      <c r="A406" s="38"/>
      <c r="B406" s="39"/>
      <c r="C406" s="219" t="s">
        <v>633</v>
      </c>
      <c r="D406" s="219" t="s">
        <v>130</v>
      </c>
      <c r="E406" s="220" t="s">
        <v>634</v>
      </c>
      <c r="F406" s="221" t="s">
        <v>635</v>
      </c>
      <c r="G406" s="222" t="s">
        <v>311</v>
      </c>
      <c r="H406" s="223">
        <v>191.47499999999999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41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143</v>
      </c>
      <c r="AT406" s="231" t="s">
        <v>130</v>
      </c>
      <c r="AU406" s="231" t="s">
        <v>86</v>
      </c>
      <c r="AY406" s="17" t="s">
        <v>127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84</v>
      </c>
      <c r="BK406" s="232">
        <f>ROUND(I406*H406,2)</f>
        <v>0</v>
      </c>
      <c r="BL406" s="17" t="s">
        <v>143</v>
      </c>
      <c r="BM406" s="231" t="s">
        <v>636</v>
      </c>
    </row>
    <row r="407" s="13" customFormat="1">
      <c r="A407" s="13"/>
      <c r="B407" s="233"/>
      <c r="C407" s="234"/>
      <c r="D407" s="235" t="s">
        <v>175</v>
      </c>
      <c r="E407" s="236" t="s">
        <v>1</v>
      </c>
      <c r="F407" s="237" t="s">
        <v>637</v>
      </c>
      <c r="G407" s="234"/>
      <c r="H407" s="238">
        <v>191.47499999999999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175</v>
      </c>
      <c r="AU407" s="244" t="s">
        <v>86</v>
      </c>
      <c r="AV407" s="13" t="s">
        <v>86</v>
      </c>
      <c r="AW407" s="13" t="s">
        <v>32</v>
      </c>
      <c r="AX407" s="13" t="s">
        <v>76</v>
      </c>
      <c r="AY407" s="244" t="s">
        <v>127</v>
      </c>
    </row>
    <row r="408" s="14" customFormat="1">
      <c r="A408" s="14"/>
      <c r="B408" s="245"/>
      <c r="C408" s="246"/>
      <c r="D408" s="235" t="s">
        <v>175</v>
      </c>
      <c r="E408" s="247" t="s">
        <v>1</v>
      </c>
      <c r="F408" s="248" t="s">
        <v>177</v>
      </c>
      <c r="G408" s="246"/>
      <c r="H408" s="249">
        <v>191.47499999999999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175</v>
      </c>
      <c r="AU408" s="255" t="s">
        <v>86</v>
      </c>
      <c r="AV408" s="14" t="s">
        <v>143</v>
      </c>
      <c r="AW408" s="14" t="s">
        <v>32</v>
      </c>
      <c r="AX408" s="14" t="s">
        <v>84</v>
      </c>
      <c r="AY408" s="255" t="s">
        <v>127</v>
      </c>
    </row>
    <row r="409" s="2" customFormat="1" ht="21.75" customHeight="1">
      <c r="A409" s="38"/>
      <c r="B409" s="39"/>
      <c r="C409" s="219" t="s">
        <v>638</v>
      </c>
      <c r="D409" s="219" t="s">
        <v>130</v>
      </c>
      <c r="E409" s="220" t="s">
        <v>639</v>
      </c>
      <c r="F409" s="221" t="s">
        <v>640</v>
      </c>
      <c r="G409" s="222" t="s">
        <v>311</v>
      </c>
      <c r="H409" s="223">
        <v>1195.8599999999999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143</v>
      </c>
      <c r="AT409" s="231" t="s">
        <v>130</v>
      </c>
      <c r="AU409" s="231" t="s">
        <v>86</v>
      </c>
      <c r="AY409" s="17" t="s">
        <v>127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143</v>
      </c>
      <c r="BM409" s="231" t="s">
        <v>641</v>
      </c>
    </row>
    <row r="410" s="13" customFormat="1">
      <c r="A410" s="13"/>
      <c r="B410" s="233"/>
      <c r="C410" s="234"/>
      <c r="D410" s="235" t="s">
        <v>175</v>
      </c>
      <c r="E410" s="236" t="s">
        <v>1</v>
      </c>
      <c r="F410" s="237" t="s">
        <v>642</v>
      </c>
      <c r="G410" s="234"/>
      <c r="H410" s="238">
        <v>626.61000000000001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175</v>
      </c>
      <c r="AU410" s="244" t="s">
        <v>86</v>
      </c>
      <c r="AV410" s="13" t="s">
        <v>86</v>
      </c>
      <c r="AW410" s="13" t="s">
        <v>32</v>
      </c>
      <c r="AX410" s="13" t="s">
        <v>76</v>
      </c>
      <c r="AY410" s="244" t="s">
        <v>127</v>
      </c>
    </row>
    <row r="411" s="13" customFormat="1">
      <c r="A411" s="13"/>
      <c r="B411" s="233"/>
      <c r="C411" s="234"/>
      <c r="D411" s="235" t="s">
        <v>175</v>
      </c>
      <c r="E411" s="236" t="s">
        <v>1</v>
      </c>
      <c r="F411" s="237" t="s">
        <v>643</v>
      </c>
      <c r="G411" s="234"/>
      <c r="H411" s="238">
        <v>569.25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175</v>
      </c>
      <c r="AU411" s="244" t="s">
        <v>86</v>
      </c>
      <c r="AV411" s="13" t="s">
        <v>86</v>
      </c>
      <c r="AW411" s="13" t="s">
        <v>32</v>
      </c>
      <c r="AX411" s="13" t="s">
        <v>76</v>
      </c>
      <c r="AY411" s="244" t="s">
        <v>127</v>
      </c>
    </row>
    <row r="412" s="14" customFormat="1">
      <c r="A412" s="14"/>
      <c r="B412" s="245"/>
      <c r="C412" s="246"/>
      <c r="D412" s="235" t="s">
        <v>175</v>
      </c>
      <c r="E412" s="247" t="s">
        <v>1</v>
      </c>
      <c r="F412" s="248" t="s">
        <v>177</v>
      </c>
      <c r="G412" s="246"/>
      <c r="H412" s="249">
        <v>1195.8600000000001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175</v>
      </c>
      <c r="AU412" s="255" t="s">
        <v>86</v>
      </c>
      <c r="AV412" s="14" t="s">
        <v>143</v>
      </c>
      <c r="AW412" s="14" t="s">
        <v>32</v>
      </c>
      <c r="AX412" s="14" t="s">
        <v>84</v>
      </c>
      <c r="AY412" s="255" t="s">
        <v>127</v>
      </c>
    </row>
    <row r="413" s="2" customFormat="1" ht="24.15" customHeight="1">
      <c r="A413" s="38"/>
      <c r="B413" s="39"/>
      <c r="C413" s="219" t="s">
        <v>644</v>
      </c>
      <c r="D413" s="219" t="s">
        <v>130</v>
      </c>
      <c r="E413" s="220" t="s">
        <v>645</v>
      </c>
      <c r="F413" s="221" t="s">
        <v>646</v>
      </c>
      <c r="G413" s="222" t="s">
        <v>311</v>
      </c>
      <c r="H413" s="223">
        <v>22721.34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143</v>
      </c>
      <c r="AT413" s="231" t="s">
        <v>130</v>
      </c>
      <c r="AU413" s="231" t="s">
        <v>86</v>
      </c>
      <c r="AY413" s="17" t="s">
        <v>127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143</v>
      </c>
      <c r="BM413" s="231" t="s">
        <v>647</v>
      </c>
    </row>
    <row r="414" s="13" customFormat="1">
      <c r="A414" s="13"/>
      <c r="B414" s="233"/>
      <c r="C414" s="234"/>
      <c r="D414" s="235" t="s">
        <v>175</v>
      </c>
      <c r="E414" s="236" t="s">
        <v>1</v>
      </c>
      <c r="F414" s="237" t="s">
        <v>648</v>
      </c>
      <c r="G414" s="234"/>
      <c r="H414" s="238">
        <v>22721.34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175</v>
      </c>
      <c r="AU414" s="244" t="s">
        <v>86</v>
      </c>
      <c r="AV414" s="13" t="s">
        <v>86</v>
      </c>
      <c r="AW414" s="13" t="s">
        <v>32</v>
      </c>
      <c r="AX414" s="13" t="s">
        <v>76</v>
      </c>
      <c r="AY414" s="244" t="s">
        <v>127</v>
      </c>
    </row>
    <row r="415" s="14" customFormat="1">
      <c r="A415" s="14"/>
      <c r="B415" s="245"/>
      <c r="C415" s="246"/>
      <c r="D415" s="235" t="s">
        <v>175</v>
      </c>
      <c r="E415" s="247" t="s">
        <v>1</v>
      </c>
      <c r="F415" s="248" t="s">
        <v>177</v>
      </c>
      <c r="G415" s="246"/>
      <c r="H415" s="249">
        <v>22721.34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175</v>
      </c>
      <c r="AU415" s="255" t="s">
        <v>86</v>
      </c>
      <c r="AV415" s="14" t="s">
        <v>143</v>
      </c>
      <c r="AW415" s="14" t="s">
        <v>32</v>
      </c>
      <c r="AX415" s="14" t="s">
        <v>84</v>
      </c>
      <c r="AY415" s="255" t="s">
        <v>127</v>
      </c>
    </row>
    <row r="416" s="2" customFormat="1" ht="16.5" customHeight="1">
      <c r="A416" s="38"/>
      <c r="B416" s="39"/>
      <c r="C416" s="219" t="s">
        <v>649</v>
      </c>
      <c r="D416" s="219" t="s">
        <v>130</v>
      </c>
      <c r="E416" s="220" t="s">
        <v>650</v>
      </c>
      <c r="F416" s="221" t="s">
        <v>651</v>
      </c>
      <c r="G416" s="222" t="s">
        <v>311</v>
      </c>
      <c r="H416" s="223">
        <v>1267.989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41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143</v>
      </c>
      <c r="AT416" s="231" t="s">
        <v>130</v>
      </c>
      <c r="AU416" s="231" t="s">
        <v>86</v>
      </c>
      <c r="AY416" s="17" t="s">
        <v>127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84</v>
      </c>
      <c r="BK416" s="232">
        <f>ROUND(I416*H416,2)</f>
        <v>0</v>
      </c>
      <c r="BL416" s="17" t="s">
        <v>143</v>
      </c>
      <c r="BM416" s="231" t="s">
        <v>652</v>
      </c>
    </row>
    <row r="417" s="13" customFormat="1">
      <c r="A417" s="13"/>
      <c r="B417" s="233"/>
      <c r="C417" s="234"/>
      <c r="D417" s="235" t="s">
        <v>175</v>
      </c>
      <c r="E417" s="236" t="s">
        <v>1</v>
      </c>
      <c r="F417" s="237" t="s">
        <v>653</v>
      </c>
      <c r="G417" s="234"/>
      <c r="H417" s="238">
        <v>914.89999999999998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175</v>
      </c>
      <c r="AU417" s="244" t="s">
        <v>86</v>
      </c>
      <c r="AV417" s="13" t="s">
        <v>86</v>
      </c>
      <c r="AW417" s="13" t="s">
        <v>32</v>
      </c>
      <c r="AX417" s="13" t="s">
        <v>76</v>
      </c>
      <c r="AY417" s="244" t="s">
        <v>127</v>
      </c>
    </row>
    <row r="418" s="13" customFormat="1">
      <c r="A418" s="13"/>
      <c r="B418" s="233"/>
      <c r="C418" s="234"/>
      <c r="D418" s="235" t="s">
        <v>175</v>
      </c>
      <c r="E418" s="236" t="s">
        <v>1</v>
      </c>
      <c r="F418" s="237" t="s">
        <v>654</v>
      </c>
      <c r="G418" s="234"/>
      <c r="H418" s="238">
        <v>183.59999999999999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175</v>
      </c>
      <c r="AU418" s="244" t="s">
        <v>86</v>
      </c>
      <c r="AV418" s="13" t="s">
        <v>86</v>
      </c>
      <c r="AW418" s="13" t="s">
        <v>32</v>
      </c>
      <c r="AX418" s="13" t="s">
        <v>76</v>
      </c>
      <c r="AY418" s="244" t="s">
        <v>127</v>
      </c>
    </row>
    <row r="419" s="13" customFormat="1">
      <c r="A419" s="13"/>
      <c r="B419" s="233"/>
      <c r="C419" s="234"/>
      <c r="D419" s="235" t="s">
        <v>175</v>
      </c>
      <c r="E419" s="236" t="s">
        <v>1</v>
      </c>
      <c r="F419" s="237" t="s">
        <v>655</v>
      </c>
      <c r="G419" s="234"/>
      <c r="H419" s="238">
        <v>115.41500000000001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175</v>
      </c>
      <c r="AU419" s="244" t="s">
        <v>86</v>
      </c>
      <c r="AV419" s="13" t="s">
        <v>86</v>
      </c>
      <c r="AW419" s="13" t="s">
        <v>32</v>
      </c>
      <c r="AX419" s="13" t="s">
        <v>76</v>
      </c>
      <c r="AY419" s="244" t="s">
        <v>127</v>
      </c>
    </row>
    <row r="420" s="13" customFormat="1">
      <c r="A420" s="13"/>
      <c r="B420" s="233"/>
      <c r="C420" s="234"/>
      <c r="D420" s="235" t="s">
        <v>175</v>
      </c>
      <c r="E420" s="236" t="s">
        <v>1</v>
      </c>
      <c r="F420" s="237" t="s">
        <v>656</v>
      </c>
      <c r="G420" s="234"/>
      <c r="H420" s="238">
        <v>36.630000000000003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175</v>
      </c>
      <c r="AU420" s="244" t="s">
        <v>86</v>
      </c>
      <c r="AV420" s="13" t="s">
        <v>86</v>
      </c>
      <c r="AW420" s="13" t="s">
        <v>32</v>
      </c>
      <c r="AX420" s="13" t="s">
        <v>76</v>
      </c>
      <c r="AY420" s="244" t="s">
        <v>127</v>
      </c>
    </row>
    <row r="421" s="13" customFormat="1">
      <c r="A421" s="13"/>
      <c r="B421" s="233"/>
      <c r="C421" s="234"/>
      <c r="D421" s="235" t="s">
        <v>175</v>
      </c>
      <c r="E421" s="236" t="s">
        <v>1</v>
      </c>
      <c r="F421" s="237" t="s">
        <v>657</v>
      </c>
      <c r="G421" s="234"/>
      <c r="H421" s="238">
        <v>0.16400000000000001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175</v>
      </c>
      <c r="AU421" s="244" t="s">
        <v>86</v>
      </c>
      <c r="AV421" s="13" t="s">
        <v>86</v>
      </c>
      <c r="AW421" s="13" t="s">
        <v>32</v>
      </c>
      <c r="AX421" s="13" t="s">
        <v>76</v>
      </c>
      <c r="AY421" s="244" t="s">
        <v>127</v>
      </c>
    </row>
    <row r="422" s="13" customFormat="1">
      <c r="A422" s="13"/>
      <c r="B422" s="233"/>
      <c r="C422" s="234"/>
      <c r="D422" s="235" t="s">
        <v>175</v>
      </c>
      <c r="E422" s="236" t="s">
        <v>1</v>
      </c>
      <c r="F422" s="237" t="s">
        <v>658</v>
      </c>
      <c r="G422" s="234"/>
      <c r="H422" s="238">
        <v>17.280000000000001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175</v>
      </c>
      <c r="AU422" s="244" t="s">
        <v>86</v>
      </c>
      <c r="AV422" s="13" t="s">
        <v>86</v>
      </c>
      <c r="AW422" s="13" t="s">
        <v>32</v>
      </c>
      <c r="AX422" s="13" t="s">
        <v>76</v>
      </c>
      <c r="AY422" s="244" t="s">
        <v>127</v>
      </c>
    </row>
    <row r="423" s="14" customFormat="1">
      <c r="A423" s="14"/>
      <c r="B423" s="245"/>
      <c r="C423" s="246"/>
      <c r="D423" s="235" t="s">
        <v>175</v>
      </c>
      <c r="E423" s="247" t="s">
        <v>1</v>
      </c>
      <c r="F423" s="248" t="s">
        <v>177</v>
      </c>
      <c r="G423" s="246"/>
      <c r="H423" s="249">
        <v>1267.989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175</v>
      </c>
      <c r="AU423" s="255" t="s">
        <v>86</v>
      </c>
      <c r="AV423" s="14" t="s">
        <v>143</v>
      </c>
      <c r="AW423" s="14" t="s">
        <v>32</v>
      </c>
      <c r="AX423" s="14" t="s">
        <v>84</v>
      </c>
      <c r="AY423" s="255" t="s">
        <v>127</v>
      </c>
    </row>
    <row r="424" s="2" customFormat="1" ht="24.15" customHeight="1">
      <c r="A424" s="38"/>
      <c r="B424" s="39"/>
      <c r="C424" s="219" t="s">
        <v>659</v>
      </c>
      <c r="D424" s="219" t="s">
        <v>130</v>
      </c>
      <c r="E424" s="220" t="s">
        <v>660</v>
      </c>
      <c r="F424" s="221" t="s">
        <v>661</v>
      </c>
      <c r="G424" s="222" t="s">
        <v>311</v>
      </c>
      <c r="H424" s="223">
        <v>24091.791000000001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41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143</v>
      </c>
      <c r="AT424" s="231" t="s">
        <v>130</v>
      </c>
      <c r="AU424" s="231" t="s">
        <v>86</v>
      </c>
      <c r="AY424" s="17" t="s">
        <v>127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84</v>
      </c>
      <c r="BK424" s="232">
        <f>ROUND(I424*H424,2)</f>
        <v>0</v>
      </c>
      <c r="BL424" s="17" t="s">
        <v>143</v>
      </c>
      <c r="BM424" s="231" t="s">
        <v>662</v>
      </c>
    </row>
    <row r="425" s="13" customFormat="1">
      <c r="A425" s="13"/>
      <c r="B425" s="233"/>
      <c r="C425" s="234"/>
      <c r="D425" s="235" t="s">
        <v>175</v>
      </c>
      <c r="E425" s="236" t="s">
        <v>1</v>
      </c>
      <c r="F425" s="237" t="s">
        <v>663</v>
      </c>
      <c r="G425" s="234"/>
      <c r="H425" s="238">
        <v>24091.791000000001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175</v>
      </c>
      <c r="AU425" s="244" t="s">
        <v>86</v>
      </c>
      <c r="AV425" s="13" t="s">
        <v>86</v>
      </c>
      <c r="AW425" s="13" t="s">
        <v>32</v>
      </c>
      <c r="AX425" s="13" t="s">
        <v>76</v>
      </c>
      <c r="AY425" s="244" t="s">
        <v>127</v>
      </c>
    </row>
    <row r="426" s="14" customFormat="1">
      <c r="A426" s="14"/>
      <c r="B426" s="245"/>
      <c r="C426" s="246"/>
      <c r="D426" s="235" t="s">
        <v>175</v>
      </c>
      <c r="E426" s="247" t="s">
        <v>1</v>
      </c>
      <c r="F426" s="248" t="s">
        <v>177</v>
      </c>
      <c r="G426" s="246"/>
      <c r="H426" s="249">
        <v>24091.791000000001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175</v>
      </c>
      <c r="AU426" s="255" t="s">
        <v>86</v>
      </c>
      <c r="AV426" s="14" t="s">
        <v>143</v>
      </c>
      <c r="AW426" s="14" t="s">
        <v>32</v>
      </c>
      <c r="AX426" s="14" t="s">
        <v>84</v>
      </c>
      <c r="AY426" s="255" t="s">
        <v>127</v>
      </c>
    </row>
    <row r="427" s="2" customFormat="1" ht="33" customHeight="1">
      <c r="A427" s="38"/>
      <c r="B427" s="39"/>
      <c r="C427" s="219" t="s">
        <v>664</v>
      </c>
      <c r="D427" s="219" t="s">
        <v>130</v>
      </c>
      <c r="E427" s="220" t="s">
        <v>665</v>
      </c>
      <c r="F427" s="221" t="s">
        <v>666</v>
      </c>
      <c r="G427" s="222" t="s">
        <v>311</v>
      </c>
      <c r="H427" s="223">
        <v>352.92500000000001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41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143</v>
      </c>
      <c r="AT427" s="231" t="s">
        <v>130</v>
      </c>
      <c r="AU427" s="231" t="s">
        <v>86</v>
      </c>
      <c r="AY427" s="17" t="s">
        <v>127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84</v>
      </c>
      <c r="BK427" s="232">
        <f>ROUND(I427*H427,2)</f>
        <v>0</v>
      </c>
      <c r="BL427" s="17" t="s">
        <v>143</v>
      </c>
      <c r="BM427" s="231" t="s">
        <v>667</v>
      </c>
    </row>
    <row r="428" s="13" customFormat="1">
      <c r="A428" s="13"/>
      <c r="B428" s="233"/>
      <c r="C428" s="234"/>
      <c r="D428" s="235" t="s">
        <v>175</v>
      </c>
      <c r="E428" s="236" t="s">
        <v>1</v>
      </c>
      <c r="F428" s="237" t="s">
        <v>668</v>
      </c>
      <c r="G428" s="234"/>
      <c r="H428" s="238">
        <v>183.59999999999999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175</v>
      </c>
      <c r="AU428" s="244" t="s">
        <v>86</v>
      </c>
      <c r="AV428" s="13" t="s">
        <v>86</v>
      </c>
      <c r="AW428" s="13" t="s">
        <v>32</v>
      </c>
      <c r="AX428" s="13" t="s">
        <v>76</v>
      </c>
      <c r="AY428" s="244" t="s">
        <v>127</v>
      </c>
    </row>
    <row r="429" s="13" customFormat="1">
      <c r="A429" s="13"/>
      <c r="B429" s="233"/>
      <c r="C429" s="234"/>
      <c r="D429" s="235" t="s">
        <v>175</v>
      </c>
      <c r="E429" s="236" t="s">
        <v>1</v>
      </c>
      <c r="F429" s="237" t="s">
        <v>655</v>
      </c>
      <c r="G429" s="234"/>
      <c r="H429" s="238">
        <v>115.41500000000001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175</v>
      </c>
      <c r="AU429" s="244" t="s">
        <v>86</v>
      </c>
      <c r="AV429" s="13" t="s">
        <v>86</v>
      </c>
      <c r="AW429" s="13" t="s">
        <v>32</v>
      </c>
      <c r="AX429" s="13" t="s">
        <v>76</v>
      </c>
      <c r="AY429" s="244" t="s">
        <v>127</v>
      </c>
    </row>
    <row r="430" s="13" customFormat="1">
      <c r="A430" s="13"/>
      <c r="B430" s="233"/>
      <c r="C430" s="234"/>
      <c r="D430" s="235" t="s">
        <v>175</v>
      </c>
      <c r="E430" s="236" t="s">
        <v>1</v>
      </c>
      <c r="F430" s="237" t="s">
        <v>669</v>
      </c>
      <c r="G430" s="234"/>
      <c r="H430" s="238">
        <v>36.630000000000003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175</v>
      </c>
      <c r="AU430" s="244" t="s">
        <v>86</v>
      </c>
      <c r="AV430" s="13" t="s">
        <v>86</v>
      </c>
      <c r="AW430" s="13" t="s">
        <v>32</v>
      </c>
      <c r="AX430" s="13" t="s">
        <v>76</v>
      </c>
      <c r="AY430" s="244" t="s">
        <v>127</v>
      </c>
    </row>
    <row r="431" s="13" customFormat="1">
      <c r="A431" s="13"/>
      <c r="B431" s="233"/>
      <c r="C431" s="234"/>
      <c r="D431" s="235" t="s">
        <v>175</v>
      </c>
      <c r="E431" s="236" t="s">
        <v>1</v>
      </c>
      <c r="F431" s="237" t="s">
        <v>670</v>
      </c>
      <c r="G431" s="234"/>
      <c r="H431" s="238">
        <v>17.280000000000001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175</v>
      </c>
      <c r="AU431" s="244" t="s">
        <v>86</v>
      </c>
      <c r="AV431" s="13" t="s">
        <v>86</v>
      </c>
      <c r="AW431" s="13" t="s">
        <v>32</v>
      </c>
      <c r="AX431" s="13" t="s">
        <v>76</v>
      </c>
      <c r="AY431" s="244" t="s">
        <v>127</v>
      </c>
    </row>
    <row r="432" s="14" customFormat="1">
      <c r="A432" s="14"/>
      <c r="B432" s="245"/>
      <c r="C432" s="246"/>
      <c r="D432" s="235" t="s">
        <v>175</v>
      </c>
      <c r="E432" s="247" t="s">
        <v>1</v>
      </c>
      <c r="F432" s="248" t="s">
        <v>177</v>
      </c>
      <c r="G432" s="246"/>
      <c r="H432" s="249">
        <v>352.92499999999995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175</v>
      </c>
      <c r="AU432" s="255" t="s">
        <v>86</v>
      </c>
      <c r="AV432" s="14" t="s">
        <v>143</v>
      </c>
      <c r="AW432" s="14" t="s">
        <v>32</v>
      </c>
      <c r="AX432" s="14" t="s">
        <v>84</v>
      </c>
      <c r="AY432" s="255" t="s">
        <v>127</v>
      </c>
    </row>
    <row r="433" s="2" customFormat="1" ht="24.15" customHeight="1">
      <c r="A433" s="38"/>
      <c r="B433" s="39"/>
      <c r="C433" s="219" t="s">
        <v>671</v>
      </c>
      <c r="D433" s="219" t="s">
        <v>130</v>
      </c>
      <c r="E433" s="220" t="s">
        <v>672</v>
      </c>
      <c r="F433" s="221" t="s">
        <v>673</v>
      </c>
      <c r="G433" s="222" t="s">
        <v>311</v>
      </c>
      <c r="H433" s="223">
        <v>36.630000000000003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41</v>
      </c>
      <c r="O433" s="91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143</v>
      </c>
      <c r="AT433" s="231" t="s">
        <v>130</v>
      </c>
      <c r="AU433" s="231" t="s">
        <v>86</v>
      </c>
      <c r="AY433" s="17" t="s">
        <v>127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84</v>
      </c>
      <c r="BK433" s="232">
        <f>ROUND(I433*H433,2)</f>
        <v>0</v>
      </c>
      <c r="BL433" s="17" t="s">
        <v>143</v>
      </c>
      <c r="BM433" s="231" t="s">
        <v>674</v>
      </c>
    </row>
    <row r="434" s="13" customFormat="1">
      <c r="A434" s="13"/>
      <c r="B434" s="233"/>
      <c r="C434" s="234"/>
      <c r="D434" s="235" t="s">
        <v>175</v>
      </c>
      <c r="E434" s="236" t="s">
        <v>1</v>
      </c>
      <c r="F434" s="237" t="s">
        <v>669</v>
      </c>
      <c r="G434" s="234"/>
      <c r="H434" s="238">
        <v>36.630000000000003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175</v>
      </c>
      <c r="AU434" s="244" t="s">
        <v>86</v>
      </c>
      <c r="AV434" s="13" t="s">
        <v>86</v>
      </c>
      <c r="AW434" s="13" t="s">
        <v>32</v>
      </c>
      <c r="AX434" s="13" t="s">
        <v>76</v>
      </c>
      <c r="AY434" s="244" t="s">
        <v>127</v>
      </c>
    </row>
    <row r="435" s="14" customFormat="1">
      <c r="A435" s="14"/>
      <c r="B435" s="245"/>
      <c r="C435" s="246"/>
      <c r="D435" s="235" t="s">
        <v>175</v>
      </c>
      <c r="E435" s="247" t="s">
        <v>1</v>
      </c>
      <c r="F435" s="248" t="s">
        <v>177</v>
      </c>
      <c r="G435" s="246"/>
      <c r="H435" s="249">
        <v>36.630000000000003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175</v>
      </c>
      <c r="AU435" s="255" t="s">
        <v>86</v>
      </c>
      <c r="AV435" s="14" t="s">
        <v>143</v>
      </c>
      <c r="AW435" s="14" t="s">
        <v>32</v>
      </c>
      <c r="AX435" s="14" t="s">
        <v>84</v>
      </c>
      <c r="AY435" s="255" t="s">
        <v>127</v>
      </c>
    </row>
    <row r="436" s="2" customFormat="1" ht="33" customHeight="1">
      <c r="A436" s="38"/>
      <c r="B436" s="39"/>
      <c r="C436" s="219" t="s">
        <v>675</v>
      </c>
      <c r="D436" s="219" t="s">
        <v>130</v>
      </c>
      <c r="E436" s="220" t="s">
        <v>676</v>
      </c>
      <c r="F436" s="221" t="s">
        <v>677</v>
      </c>
      <c r="G436" s="222" t="s">
        <v>311</v>
      </c>
      <c r="H436" s="223">
        <v>1292.675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143</v>
      </c>
      <c r="AT436" s="231" t="s">
        <v>130</v>
      </c>
      <c r="AU436" s="231" t="s">
        <v>86</v>
      </c>
      <c r="AY436" s="17" t="s">
        <v>127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143</v>
      </c>
      <c r="BM436" s="231" t="s">
        <v>678</v>
      </c>
    </row>
    <row r="437" s="13" customFormat="1">
      <c r="A437" s="13"/>
      <c r="B437" s="233"/>
      <c r="C437" s="234"/>
      <c r="D437" s="235" t="s">
        <v>175</v>
      </c>
      <c r="E437" s="236" t="s">
        <v>1</v>
      </c>
      <c r="F437" s="237" t="s">
        <v>679</v>
      </c>
      <c r="G437" s="234"/>
      <c r="H437" s="238">
        <v>914.89999999999998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175</v>
      </c>
      <c r="AU437" s="244" t="s">
        <v>86</v>
      </c>
      <c r="AV437" s="13" t="s">
        <v>86</v>
      </c>
      <c r="AW437" s="13" t="s">
        <v>32</v>
      </c>
      <c r="AX437" s="13" t="s">
        <v>76</v>
      </c>
      <c r="AY437" s="244" t="s">
        <v>127</v>
      </c>
    </row>
    <row r="438" s="13" customFormat="1">
      <c r="A438" s="13"/>
      <c r="B438" s="233"/>
      <c r="C438" s="234"/>
      <c r="D438" s="235" t="s">
        <v>175</v>
      </c>
      <c r="E438" s="236" t="s">
        <v>1</v>
      </c>
      <c r="F438" s="237" t="s">
        <v>680</v>
      </c>
      <c r="G438" s="234"/>
      <c r="H438" s="238">
        <v>377.77499999999998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175</v>
      </c>
      <c r="AU438" s="244" t="s">
        <v>86</v>
      </c>
      <c r="AV438" s="13" t="s">
        <v>86</v>
      </c>
      <c r="AW438" s="13" t="s">
        <v>32</v>
      </c>
      <c r="AX438" s="13" t="s">
        <v>76</v>
      </c>
      <c r="AY438" s="244" t="s">
        <v>127</v>
      </c>
    </row>
    <row r="439" s="14" customFormat="1">
      <c r="A439" s="14"/>
      <c r="B439" s="245"/>
      <c r="C439" s="246"/>
      <c r="D439" s="235" t="s">
        <v>175</v>
      </c>
      <c r="E439" s="247" t="s">
        <v>1</v>
      </c>
      <c r="F439" s="248" t="s">
        <v>177</v>
      </c>
      <c r="G439" s="246"/>
      <c r="H439" s="249">
        <v>1292.675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175</v>
      </c>
      <c r="AU439" s="255" t="s">
        <v>86</v>
      </c>
      <c r="AV439" s="14" t="s">
        <v>143</v>
      </c>
      <c r="AW439" s="14" t="s">
        <v>32</v>
      </c>
      <c r="AX439" s="14" t="s">
        <v>84</v>
      </c>
      <c r="AY439" s="255" t="s">
        <v>127</v>
      </c>
    </row>
    <row r="440" s="2" customFormat="1" ht="24.15" customHeight="1">
      <c r="A440" s="38"/>
      <c r="B440" s="39"/>
      <c r="C440" s="219" t="s">
        <v>681</v>
      </c>
      <c r="D440" s="219" t="s">
        <v>130</v>
      </c>
      <c r="E440" s="220" t="s">
        <v>682</v>
      </c>
      <c r="F440" s="221" t="s">
        <v>683</v>
      </c>
      <c r="G440" s="222" t="s">
        <v>311</v>
      </c>
      <c r="H440" s="223">
        <v>626.61000000000001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143</v>
      </c>
      <c r="AT440" s="231" t="s">
        <v>130</v>
      </c>
      <c r="AU440" s="231" t="s">
        <v>86</v>
      </c>
      <c r="AY440" s="17" t="s">
        <v>127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143</v>
      </c>
      <c r="BM440" s="231" t="s">
        <v>684</v>
      </c>
    </row>
    <row r="441" s="13" customFormat="1">
      <c r="A441" s="13"/>
      <c r="B441" s="233"/>
      <c r="C441" s="234"/>
      <c r="D441" s="235" t="s">
        <v>175</v>
      </c>
      <c r="E441" s="236" t="s">
        <v>1</v>
      </c>
      <c r="F441" s="237" t="s">
        <v>685</v>
      </c>
      <c r="G441" s="234"/>
      <c r="H441" s="238">
        <v>626.61000000000001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175</v>
      </c>
      <c r="AU441" s="244" t="s">
        <v>86</v>
      </c>
      <c r="AV441" s="13" t="s">
        <v>86</v>
      </c>
      <c r="AW441" s="13" t="s">
        <v>32</v>
      </c>
      <c r="AX441" s="13" t="s">
        <v>76</v>
      </c>
      <c r="AY441" s="244" t="s">
        <v>127</v>
      </c>
    </row>
    <row r="442" s="14" customFormat="1">
      <c r="A442" s="14"/>
      <c r="B442" s="245"/>
      <c r="C442" s="246"/>
      <c r="D442" s="235" t="s">
        <v>175</v>
      </c>
      <c r="E442" s="247" t="s">
        <v>1</v>
      </c>
      <c r="F442" s="248" t="s">
        <v>177</v>
      </c>
      <c r="G442" s="246"/>
      <c r="H442" s="249">
        <v>626.61000000000001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175</v>
      </c>
      <c r="AU442" s="255" t="s">
        <v>86</v>
      </c>
      <c r="AV442" s="14" t="s">
        <v>143</v>
      </c>
      <c r="AW442" s="14" t="s">
        <v>32</v>
      </c>
      <c r="AX442" s="14" t="s">
        <v>84</v>
      </c>
      <c r="AY442" s="255" t="s">
        <v>127</v>
      </c>
    </row>
    <row r="443" s="12" customFormat="1" ht="22.8" customHeight="1">
      <c r="A443" s="12"/>
      <c r="B443" s="203"/>
      <c r="C443" s="204"/>
      <c r="D443" s="205" t="s">
        <v>75</v>
      </c>
      <c r="E443" s="217" t="s">
        <v>686</v>
      </c>
      <c r="F443" s="217" t="s">
        <v>687</v>
      </c>
      <c r="G443" s="204"/>
      <c r="H443" s="204"/>
      <c r="I443" s="207"/>
      <c r="J443" s="218">
        <f>BK443</f>
        <v>0</v>
      </c>
      <c r="K443" s="204"/>
      <c r="L443" s="209"/>
      <c r="M443" s="210"/>
      <c r="N443" s="211"/>
      <c r="O443" s="211"/>
      <c r="P443" s="212">
        <f>P444</f>
        <v>0</v>
      </c>
      <c r="Q443" s="211"/>
      <c r="R443" s="212">
        <f>R444</f>
        <v>0</v>
      </c>
      <c r="S443" s="211"/>
      <c r="T443" s="213">
        <f>T444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84</v>
      </c>
      <c r="AT443" s="215" t="s">
        <v>75</v>
      </c>
      <c r="AU443" s="215" t="s">
        <v>84</v>
      </c>
      <c r="AY443" s="214" t="s">
        <v>127</v>
      </c>
      <c r="BK443" s="216">
        <f>BK444</f>
        <v>0</v>
      </c>
    </row>
    <row r="444" s="2" customFormat="1" ht="33" customHeight="1">
      <c r="A444" s="38"/>
      <c r="B444" s="39"/>
      <c r="C444" s="219" t="s">
        <v>688</v>
      </c>
      <c r="D444" s="219" t="s">
        <v>130</v>
      </c>
      <c r="E444" s="220" t="s">
        <v>689</v>
      </c>
      <c r="F444" s="221" t="s">
        <v>690</v>
      </c>
      <c r="G444" s="222" t="s">
        <v>311</v>
      </c>
      <c r="H444" s="223">
        <v>541.13999999999999</v>
      </c>
      <c r="I444" s="224"/>
      <c r="J444" s="225">
        <f>ROUND(I444*H444,2)</f>
        <v>0</v>
      </c>
      <c r="K444" s="226"/>
      <c r="L444" s="44"/>
      <c r="M444" s="283" t="s">
        <v>1</v>
      </c>
      <c r="N444" s="284" t="s">
        <v>41</v>
      </c>
      <c r="O444" s="260"/>
      <c r="P444" s="285">
        <f>O444*H444</f>
        <v>0</v>
      </c>
      <c r="Q444" s="285">
        <v>0</v>
      </c>
      <c r="R444" s="285">
        <f>Q444*H444</f>
        <v>0</v>
      </c>
      <c r="S444" s="285">
        <v>0</v>
      </c>
      <c r="T444" s="286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143</v>
      </c>
      <c r="AT444" s="231" t="s">
        <v>130</v>
      </c>
      <c r="AU444" s="231" t="s">
        <v>86</v>
      </c>
      <c r="AY444" s="17" t="s">
        <v>127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143</v>
      </c>
      <c r="BM444" s="231" t="s">
        <v>691</v>
      </c>
    </row>
    <row r="445" s="2" customFormat="1" ht="6.96" customHeight="1">
      <c r="A445" s="38"/>
      <c r="B445" s="66"/>
      <c r="C445" s="67"/>
      <c r="D445" s="67"/>
      <c r="E445" s="67"/>
      <c r="F445" s="67"/>
      <c r="G445" s="67"/>
      <c r="H445" s="67"/>
      <c r="I445" s="67"/>
      <c r="J445" s="67"/>
      <c r="K445" s="67"/>
      <c r="L445" s="44"/>
      <c r="M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</sheetData>
  <sheetProtection sheet="1" autoFilter="0" formatColumns="0" formatRows="0" objects="1" scenarios="1" spinCount="100000" saltValue="pXo8SZxYr1H1wlFEcKZA5BTAqnNoEAv2VLpSWi9yxpTGM4JKPBktMlAkIjPw8Mpb/8qzimJGQ4pqoRdj+wwbXA==" hashValue="tscKAgFCMzSpCgw4z3fFvgYOlWyAPoOOAS96YE2+6FxVhzqTPzhFoBOcwvMCddQicqh/8pE/eLNhQXzlYNQ+BA==" algorithmName="SHA-512" password="CC35"/>
  <autoFilter ref="C123:K44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ulice Česká, část ul.Družstevní - ul.Topolská, Chrudim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96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100</v>
      </c>
      <c r="G12" s="38"/>
      <c r="H12" s="38"/>
      <c r="I12" s="140" t="s">
        <v>22</v>
      </c>
      <c r="J12" s="144" t="str">
        <f>'Rekapitulace stavby'!AN8</f>
        <v>12. 1. 2022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693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694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ROUND((SUM(BE120:BE197)),  2)</f>
        <v>0</v>
      </c>
      <c r="G33" s="38"/>
      <c r="H33" s="38"/>
      <c r="I33" s="155">
        <v>0.20999999999999999</v>
      </c>
      <c r="J33" s="154">
        <f>ROUND(((SUM(BE120:BE197))*I33),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ROUND((SUM(BF120:BF197)),  2)</f>
        <v>0</v>
      </c>
      <c r="G34" s="38"/>
      <c r="H34" s="38"/>
      <c r="I34" s="155">
        <v>0.14999999999999999</v>
      </c>
      <c r="J34" s="154">
        <f>ROUND(((SUM(BF120:BF197))*I34),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ROUND((SUM(BG120:BG197)),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ROUND((SUM(BH120:BH197)),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ROUND((SUM(BI120:BI197)),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ulice Česká, část ul.Družstevní - ul.Topolská, Chrudim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003 - SO 401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ul.Česká, Chrudim</v>
      </c>
      <c r="G89" s="40"/>
      <c r="H89" s="40"/>
      <c r="I89" s="32" t="s">
        <v>22</v>
      </c>
      <c r="J89" s="79" t="str">
        <f>IF(J12="","",J12)</f>
        <v>12. 1. 2022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32" t="s">
        <v>30</v>
      </c>
      <c r="J91" s="36" t="str">
        <f>E21</f>
        <v xml:space="preserve">VDI Projekt s.r.o., K Botiči 1453/6, Praha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Srba T.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695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696</v>
      </c>
      <c r="E98" s="182"/>
      <c r="F98" s="182"/>
      <c r="G98" s="182"/>
      <c r="H98" s="182"/>
      <c r="I98" s="182"/>
      <c r="J98" s="183">
        <f>J152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697</v>
      </c>
      <c r="E99" s="182"/>
      <c r="F99" s="182"/>
      <c r="G99" s="182"/>
      <c r="H99" s="182"/>
      <c r="I99" s="182"/>
      <c r="J99" s="183">
        <f>J173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698</v>
      </c>
      <c r="E100" s="182"/>
      <c r="F100" s="182"/>
      <c r="G100" s="182"/>
      <c r="H100" s="182"/>
      <c r="I100" s="182"/>
      <c r="J100" s="183">
        <f>J190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111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Rekonstrukce ulice Česká, část ul.Družstevní - ul.Topolská, Chrudim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003 - SO 401 Veřejné osvětlení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ul.Česká, Chrudim</v>
      </c>
      <c r="G114" s="40"/>
      <c r="H114" s="40"/>
      <c r="I114" s="32" t="s">
        <v>22</v>
      </c>
      <c r="J114" s="79" t="str">
        <f>IF(J12="","",J12)</f>
        <v>12. 1. 2022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Chrudim,Resselovo nám.77, Chrudim</v>
      </c>
      <c r="G116" s="40"/>
      <c r="H116" s="40"/>
      <c r="I116" s="32" t="s">
        <v>30</v>
      </c>
      <c r="J116" s="36" t="str">
        <f>E21</f>
        <v xml:space="preserve">VDI Projekt s.r.o., K Botiči 1453/6, Praha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 Srba T.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112</v>
      </c>
      <c r="D119" s="194" t="s">
        <v>61</v>
      </c>
      <c r="E119" s="194" t="s">
        <v>57</v>
      </c>
      <c r="F119" s="194" t="s">
        <v>58</v>
      </c>
      <c r="G119" s="194" t="s">
        <v>113</v>
      </c>
      <c r="H119" s="194" t="s">
        <v>114</v>
      </c>
      <c r="I119" s="194" t="s">
        <v>115</v>
      </c>
      <c r="J119" s="195" t="s">
        <v>103</v>
      </c>
      <c r="K119" s="196" t="s">
        <v>116</v>
      </c>
      <c r="L119" s="197"/>
      <c r="M119" s="100" t="s">
        <v>1</v>
      </c>
      <c r="N119" s="101" t="s">
        <v>40</v>
      </c>
      <c r="O119" s="101" t="s">
        <v>117</v>
      </c>
      <c r="P119" s="101" t="s">
        <v>118</v>
      </c>
      <c r="Q119" s="101" t="s">
        <v>119</v>
      </c>
      <c r="R119" s="101" t="s">
        <v>120</v>
      </c>
      <c r="S119" s="101" t="s">
        <v>121</v>
      </c>
      <c r="T119" s="102" t="s">
        <v>122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123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P121+P152+P173+P190</f>
        <v>0</v>
      </c>
      <c r="Q120" s="104"/>
      <c r="R120" s="200">
        <f>R121+R152+R173+R190</f>
        <v>0</v>
      </c>
      <c r="S120" s="104"/>
      <c r="T120" s="201">
        <f>T121+T152+T173+T190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105</v>
      </c>
      <c r="BK120" s="202">
        <f>BK121+BK152+BK173+BK190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699</v>
      </c>
      <c r="F121" s="206" t="s">
        <v>700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SUM(P122:P151)</f>
        <v>0</v>
      </c>
      <c r="Q121" s="211"/>
      <c r="R121" s="212">
        <f>SUM(R122:R151)</f>
        <v>0</v>
      </c>
      <c r="S121" s="211"/>
      <c r="T121" s="213">
        <f>SUM(T122:T151)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127</v>
      </c>
      <c r="BK121" s="216">
        <f>SUM(BK122:BK151)</f>
        <v>0</v>
      </c>
    </row>
    <row r="122" s="2" customFormat="1" ht="21.75" customHeight="1">
      <c r="A122" s="38"/>
      <c r="B122" s="39"/>
      <c r="C122" s="219" t="s">
        <v>84</v>
      </c>
      <c r="D122" s="219" t="s">
        <v>130</v>
      </c>
      <c r="E122" s="220" t="s">
        <v>701</v>
      </c>
      <c r="F122" s="221" t="s">
        <v>702</v>
      </c>
      <c r="G122" s="222" t="s">
        <v>492</v>
      </c>
      <c r="H122" s="223">
        <v>10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143</v>
      </c>
      <c r="AT122" s="231" t="s">
        <v>130</v>
      </c>
      <c r="AU122" s="231" t="s">
        <v>84</v>
      </c>
      <c r="AY122" s="17" t="s">
        <v>127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143</v>
      </c>
      <c r="BM122" s="231" t="s">
        <v>86</v>
      </c>
    </row>
    <row r="123" s="2" customFormat="1" ht="24.15" customHeight="1">
      <c r="A123" s="38"/>
      <c r="B123" s="39"/>
      <c r="C123" s="219" t="s">
        <v>86</v>
      </c>
      <c r="D123" s="219" t="s">
        <v>130</v>
      </c>
      <c r="E123" s="220" t="s">
        <v>703</v>
      </c>
      <c r="F123" s="221" t="s">
        <v>704</v>
      </c>
      <c r="G123" s="222" t="s">
        <v>492</v>
      </c>
      <c r="H123" s="223">
        <v>8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143</v>
      </c>
      <c r="AT123" s="231" t="s">
        <v>130</v>
      </c>
      <c r="AU123" s="231" t="s">
        <v>84</v>
      </c>
      <c r="AY123" s="17" t="s">
        <v>127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143</v>
      </c>
      <c r="BM123" s="231" t="s">
        <v>143</v>
      </c>
    </row>
    <row r="124" s="2" customFormat="1">
      <c r="A124" s="38"/>
      <c r="B124" s="39"/>
      <c r="C124" s="40"/>
      <c r="D124" s="235" t="s">
        <v>206</v>
      </c>
      <c r="E124" s="40"/>
      <c r="F124" s="256" t="s">
        <v>705</v>
      </c>
      <c r="G124" s="40"/>
      <c r="H124" s="40"/>
      <c r="I124" s="257"/>
      <c r="J124" s="40"/>
      <c r="K124" s="40"/>
      <c r="L124" s="44"/>
      <c r="M124" s="287"/>
      <c r="N124" s="288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206</v>
      </c>
      <c r="AU124" s="17" t="s">
        <v>84</v>
      </c>
    </row>
    <row r="125" s="2" customFormat="1" ht="24.15" customHeight="1">
      <c r="A125" s="38"/>
      <c r="B125" s="39"/>
      <c r="C125" s="219" t="s">
        <v>139</v>
      </c>
      <c r="D125" s="219" t="s">
        <v>130</v>
      </c>
      <c r="E125" s="220" t="s">
        <v>706</v>
      </c>
      <c r="F125" s="221" t="s">
        <v>707</v>
      </c>
      <c r="G125" s="222" t="s">
        <v>492</v>
      </c>
      <c r="H125" s="223">
        <v>2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143</v>
      </c>
      <c r="AT125" s="231" t="s">
        <v>130</v>
      </c>
      <c r="AU125" s="231" t="s">
        <v>84</v>
      </c>
      <c r="AY125" s="17" t="s">
        <v>127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143</v>
      </c>
      <c r="BM125" s="231" t="s">
        <v>150</v>
      </c>
    </row>
    <row r="126" s="2" customFormat="1">
      <c r="A126" s="38"/>
      <c r="B126" s="39"/>
      <c r="C126" s="40"/>
      <c r="D126" s="235" t="s">
        <v>206</v>
      </c>
      <c r="E126" s="40"/>
      <c r="F126" s="256" t="s">
        <v>705</v>
      </c>
      <c r="G126" s="40"/>
      <c r="H126" s="40"/>
      <c r="I126" s="257"/>
      <c r="J126" s="40"/>
      <c r="K126" s="40"/>
      <c r="L126" s="44"/>
      <c r="M126" s="287"/>
      <c r="N126" s="288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206</v>
      </c>
      <c r="AU126" s="17" t="s">
        <v>84</v>
      </c>
    </row>
    <row r="127" s="2" customFormat="1" ht="24.15" customHeight="1">
      <c r="A127" s="38"/>
      <c r="B127" s="39"/>
      <c r="C127" s="219" t="s">
        <v>143</v>
      </c>
      <c r="D127" s="219" t="s">
        <v>130</v>
      </c>
      <c r="E127" s="220" t="s">
        <v>708</v>
      </c>
      <c r="F127" s="221" t="s">
        <v>709</v>
      </c>
      <c r="G127" s="222" t="s">
        <v>492</v>
      </c>
      <c r="H127" s="223">
        <v>10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143</v>
      </c>
      <c r="AT127" s="231" t="s">
        <v>130</v>
      </c>
      <c r="AU127" s="231" t="s">
        <v>84</v>
      </c>
      <c r="AY127" s="17" t="s">
        <v>127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143</v>
      </c>
      <c r="BM127" s="231" t="s">
        <v>160</v>
      </c>
    </row>
    <row r="128" s="2" customFormat="1" ht="24.15" customHeight="1">
      <c r="A128" s="38"/>
      <c r="B128" s="39"/>
      <c r="C128" s="272" t="s">
        <v>126</v>
      </c>
      <c r="D128" s="272" t="s">
        <v>319</v>
      </c>
      <c r="E128" s="273" t="s">
        <v>710</v>
      </c>
      <c r="F128" s="274" t="s">
        <v>711</v>
      </c>
      <c r="G128" s="275" t="s">
        <v>492</v>
      </c>
      <c r="H128" s="276">
        <v>10</v>
      </c>
      <c r="I128" s="277"/>
      <c r="J128" s="278">
        <f>ROUND(I128*H128,2)</f>
        <v>0</v>
      </c>
      <c r="K128" s="279"/>
      <c r="L128" s="280"/>
      <c r="M128" s="281" t="s">
        <v>1</v>
      </c>
      <c r="N128" s="282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160</v>
      </c>
      <c r="AT128" s="231" t="s">
        <v>319</v>
      </c>
      <c r="AU128" s="231" t="s">
        <v>84</v>
      </c>
      <c r="AY128" s="17" t="s">
        <v>127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143</v>
      </c>
      <c r="BM128" s="231" t="s">
        <v>167</v>
      </c>
    </row>
    <row r="129" s="2" customFormat="1" ht="16.5" customHeight="1">
      <c r="A129" s="38"/>
      <c r="B129" s="39"/>
      <c r="C129" s="219" t="s">
        <v>150</v>
      </c>
      <c r="D129" s="219" t="s">
        <v>130</v>
      </c>
      <c r="E129" s="220" t="s">
        <v>712</v>
      </c>
      <c r="F129" s="221" t="s">
        <v>713</v>
      </c>
      <c r="G129" s="222" t="s">
        <v>492</v>
      </c>
      <c r="H129" s="223">
        <v>11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143</v>
      </c>
      <c r="AT129" s="231" t="s">
        <v>130</v>
      </c>
      <c r="AU129" s="231" t="s">
        <v>84</v>
      </c>
      <c r="AY129" s="17" t="s">
        <v>127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143</v>
      </c>
      <c r="BM129" s="231" t="s">
        <v>178</v>
      </c>
    </row>
    <row r="130" s="2" customFormat="1" ht="24.15" customHeight="1">
      <c r="A130" s="38"/>
      <c r="B130" s="39"/>
      <c r="C130" s="272" t="s">
        <v>154</v>
      </c>
      <c r="D130" s="272" t="s">
        <v>319</v>
      </c>
      <c r="E130" s="273" t="s">
        <v>714</v>
      </c>
      <c r="F130" s="274" t="s">
        <v>715</v>
      </c>
      <c r="G130" s="275" t="s">
        <v>492</v>
      </c>
      <c r="H130" s="276">
        <v>8</v>
      </c>
      <c r="I130" s="277"/>
      <c r="J130" s="278">
        <f>ROUND(I130*H130,2)</f>
        <v>0</v>
      </c>
      <c r="K130" s="279"/>
      <c r="L130" s="280"/>
      <c r="M130" s="281" t="s">
        <v>1</v>
      </c>
      <c r="N130" s="282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160</v>
      </c>
      <c r="AT130" s="231" t="s">
        <v>319</v>
      </c>
      <c r="AU130" s="231" t="s">
        <v>84</v>
      </c>
      <c r="AY130" s="17" t="s">
        <v>127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143</v>
      </c>
      <c r="BM130" s="231" t="s">
        <v>189</v>
      </c>
    </row>
    <row r="131" s="2" customFormat="1" ht="24.15" customHeight="1">
      <c r="A131" s="38"/>
      <c r="B131" s="39"/>
      <c r="C131" s="272" t="s">
        <v>160</v>
      </c>
      <c r="D131" s="272" t="s">
        <v>319</v>
      </c>
      <c r="E131" s="273" t="s">
        <v>716</v>
      </c>
      <c r="F131" s="274" t="s">
        <v>717</v>
      </c>
      <c r="G131" s="275" t="s">
        <v>492</v>
      </c>
      <c r="H131" s="276">
        <v>3</v>
      </c>
      <c r="I131" s="277"/>
      <c r="J131" s="278">
        <f>ROUND(I131*H131,2)</f>
        <v>0</v>
      </c>
      <c r="K131" s="279"/>
      <c r="L131" s="280"/>
      <c r="M131" s="281" t="s">
        <v>1</v>
      </c>
      <c r="N131" s="282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160</v>
      </c>
      <c r="AT131" s="231" t="s">
        <v>319</v>
      </c>
      <c r="AU131" s="231" t="s">
        <v>84</v>
      </c>
      <c r="AY131" s="17" t="s">
        <v>127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143</v>
      </c>
      <c r="BM131" s="231" t="s">
        <v>196</v>
      </c>
    </row>
    <row r="132" s="2" customFormat="1" ht="21.75" customHeight="1">
      <c r="A132" s="38"/>
      <c r="B132" s="39"/>
      <c r="C132" s="219" t="s">
        <v>163</v>
      </c>
      <c r="D132" s="219" t="s">
        <v>130</v>
      </c>
      <c r="E132" s="220" t="s">
        <v>718</v>
      </c>
      <c r="F132" s="221" t="s">
        <v>719</v>
      </c>
      <c r="G132" s="222" t="s">
        <v>270</v>
      </c>
      <c r="H132" s="223">
        <v>100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143</v>
      </c>
      <c r="AT132" s="231" t="s">
        <v>130</v>
      </c>
      <c r="AU132" s="231" t="s">
        <v>84</v>
      </c>
      <c r="AY132" s="17" t="s">
        <v>127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143</v>
      </c>
      <c r="BM132" s="231" t="s">
        <v>303</v>
      </c>
    </row>
    <row r="133" s="2" customFormat="1" ht="24.15" customHeight="1">
      <c r="A133" s="38"/>
      <c r="B133" s="39"/>
      <c r="C133" s="219" t="s">
        <v>167</v>
      </c>
      <c r="D133" s="219" t="s">
        <v>130</v>
      </c>
      <c r="E133" s="220" t="s">
        <v>720</v>
      </c>
      <c r="F133" s="221" t="s">
        <v>721</v>
      </c>
      <c r="G133" s="222" t="s">
        <v>270</v>
      </c>
      <c r="H133" s="223">
        <v>380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143</v>
      </c>
      <c r="AT133" s="231" t="s">
        <v>130</v>
      </c>
      <c r="AU133" s="231" t="s">
        <v>84</v>
      </c>
      <c r="AY133" s="17" t="s">
        <v>127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143</v>
      </c>
      <c r="BM133" s="231" t="s">
        <v>314</v>
      </c>
    </row>
    <row r="134" s="2" customFormat="1" ht="24.15" customHeight="1">
      <c r="A134" s="38"/>
      <c r="B134" s="39"/>
      <c r="C134" s="219" t="s">
        <v>171</v>
      </c>
      <c r="D134" s="219" t="s">
        <v>130</v>
      </c>
      <c r="E134" s="220" t="s">
        <v>722</v>
      </c>
      <c r="F134" s="221" t="s">
        <v>723</v>
      </c>
      <c r="G134" s="222" t="s">
        <v>270</v>
      </c>
      <c r="H134" s="223">
        <v>350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143</v>
      </c>
      <c r="AT134" s="231" t="s">
        <v>130</v>
      </c>
      <c r="AU134" s="231" t="s">
        <v>84</v>
      </c>
      <c r="AY134" s="17" t="s">
        <v>127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143</v>
      </c>
      <c r="BM134" s="231" t="s">
        <v>324</v>
      </c>
    </row>
    <row r="135" s="2" customFormat="1" ht="24.15" customHeight="1">
      <c r="A135" s="38"/>
      <c r="B135" s="39"/>
      <c r="C135" s="219" t="s">
        <v>178</v>
      </c>
      <c r="D135" s="219" t="s">
        <v>130</v>
      </c>
      <c r="E135" s="220" t="s">
        <v>724</v>
      </c>
      <c r="F135" s="221" t="s">
        <v>725</v>
      </c>
      <c r="G135" s="222" t="s">
        <v>492</v>
      </c>
      <c r="H135" s="223">
        <v>60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143</v>
      </c>
      <c r="AT135" s="231" t="s">
        <v>130</v>
      </c>
      <c r="AU135" s="231" t="s">
        <v>84</v>
      </c>
      <c r="AY135" s="17" t="s">
        <v>127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143</v>
      </c>
      <c r="BM135" s="231" t="s">
        <v>338</v>
      </c>
    </row>
    <row r="136" s="2" customFormat="1" ht="24.15" customHeight="1">
      <c r="A136" s="38"/>
      <c r="B136" s="39"/>
      <c r="C136" s="219" t="s">
        <v>185</v>
      </c>
      <c r="D136" s="219" t="s">
        <v>130</v>
      </c>
      <c r="E136" s="220" t="s">
        <v>726</v>
      </c>
      <c r="F136" s="221" t="s">
        <v>727</v>
      </c>
      <c r="G136" s="222" t="s">
        <v>492</v>
      </c>
      <c r="H136" s="223">
        <v>11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143</v>
      </c>
      <c r="AT136" s="231" t="s">
        <v>130</v>
      </c>
      <c r="AU136" s="231" t="s">
        <v>84</v>
      </c>
      <c r="AY136" s="17" t="s">
        <v>127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143</v>
      </c>
      <c r="BM136" s="231" t="s">
        <v>348</v>
      </c>
    </row>
    <row r="137" s="2" customFormat="1" ht="16.5" customHeight="1">
      <c r="A137" s="38"/>
      <c r="B137" s="39"/>
      <c r="C137" s="219" t="s">
        <v>189</v>
      </c>
      <c r="D137" s="219" t="s">
        <v>130</v>
      </c>
      <c r="E137" s="220" t="s">
        <v>728</v>
      </c>
      <c r="F137" s="221" t="s">
        <v>729</v>
      </c>
      <c r="G137" s="222" t="s">
        <v>492</v>
      </c>
      <c r="H137" s="223">
        <v>70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143</v>
      </c>
      <c r="AT137" s="231" t="s">
        <v>130</v>
      </c>
      <c r="AU137" s="231" t="s">
        <v>84</v>
      </c>
      <c r="AY137" s="17" t="s">
        <v>127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143</v>
      </c>
      <c r="BM137" s="231" t="s">
        <v>357</v>
      </c>
    </row>
    <row r="138" s="2" customFormat="1" ht="16.5" customHeight="1">
      <c r="A138" s="38"/>
      <c r="B138" s="39"/>
      <c r="C138" s="219" t="s">
        <v>8</v>
      </c>
      <c r="D138" s="219" t="s">
        <v>130</v>
      </c>
      <c r="E138" s="220" t="s">
        <v>730</v>
      </c>
      <c r="F138" s="221" t="s">
        <v>731</v>
      </c>
      <c r="G138" s="222" t="s">
        <v>492</v>
      </c>
      <c r="H138" s="223">
        <v>10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143</v>
      </c>
      <c r="AT138" s="231" t="s">
        <v>130</v>
      </c>
      <c r="AU138" s="231" t="s">
        <v>84</v>
      </c>
      <c r="AY138" s="17" t="s">
        <v>127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143</v>
      </c>
      <c r="BM138" s="231" t="s">
        <v>367</v>
      </c>
    </row>
    <row r="139" s="2" customFormat="1" ht="16.5" customHeight="1">
      <c r="A139" s="38"/>
      <c r="B139" s="39"/>
      <c r="C139" s="272" t="s">
        <v>196</v>
      </c>
      <c r="D139" s="272" t="s">
        <v>319</v>
      </c>
      <c r="E139" s="273" t="s">
        <v>732</v>
      </c>
      <c r="F139" s="274" t="s">
        <v>733</v>
      </c>
      <c r="G139" s="275" t="s">
        <v>492</v>
      </c>
      <c r="H139" s="276">
        <v>10</v>
      </c>
      <c r="I139" s="277"/>
      <c r="J139" s="278">
        <f>ROUND(I139*H139,2)</f>
        <v>0</v>
      </c>
      <c r="K139" s="279"/>
      <c r="L139" s="280"/>
      <c r="M139" s="281" t="s">
        <v>1</v>
      </c>
      <c r="N139" s="282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160</v>
      </c>
      <c r="AT139" s="231" t="s">
        <v>319</v>
      </c>
      <c r="AU139" s="231" t="s">
        <v>84</v>
      </c>
      <c r="AY139" s="17" t="s">
        <v>127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143</v>
      </c>
      <c r="BM139" s="231" t="s">
        <v>379</v>
      </c>
    </row>
    <row r="140" s="2" customFormat="1" ht="16.5" customHeight="1">
      <c r="A140" s="38"/>
      <c r="B140" s="39"/>
      <c r="C140" s="219" t="s">
        <v>202</v>
      </c>
      <c r="D140" s="219" t="s">
        <v>130</v>
      </c>
      <c r="E140" s="220" t="s">
        <v>734</v>
      </c>
      <c r="F140" s="221" t="s">
        <v>735</v>
      </c>
      <c r="G140" s="222" t="s">
        <v>492</v>
      </c>
      <c r="H140" s="223">
        <v>10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143</v>
      </c>
      <c r="AT140" s="231" t="s">
        <v>130</v>
      </c>
      <c r="AU140" s="231" t="s">
        <v>84</v>
      </c>
      <c r="AY140" s="17" t="s">
        <v>127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143</v>
      </c>
      <c r="BM140" s="231" t="s">
        <v>389</v>
      </c>
    </row>
    <row r="141" s="2" customFormat="1" ht="16.5" customHeight="1">
      <c r="A141" s="38"/>
      <c r="B141" s="39"/>
      <c r="C141" s="219" t="s">
        <v>303</v>
      </c>
      <c r="D141" s="219" t="s">
        <v>130</v>
      </c>
      <c r="E141" s="220" t="s">
        <v>736</v>
      </c>
      <c r="F141" s="221" t="s">
        <v>737</v>
      </c>
      <c r="G141" s="222" t="s">
        <v>270</v>
      </c>
      <c r="H141" s="223">
        <v>10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143</v>
      </c>
      <c r="AT141" s="231" t="s">
        <v>130</v>
      </c>
      <c r="AU141" s="231" t="s">
        <v>84</v>
      </c>
      <c r="AY141" s="17" t="s">
        <v>127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143</v>
      </c>
      <c r="BM141" s="231" t="s">
        <v>400</v>
      </c>
    </row>
    <row r="142" s="2" customFormat="1" ht="16.5" customHeight="1">
      <c r="A142" s="38"/>
      <c r="B142" s="39"/>
      <c r="C142" s="219" t="s">
        <v>308</v>
      </c>
      <c r="D142" s="219" t="s">
        <v>130</v>
      </c>
      <c r="E142" s="220" t="s">
        <v>738</v>
      </c>
      <c r="F142" s="221" t="s">
        <v>739</v>
      </c>
      <c r="G142" s="222" t="s">
        <v>492</v>
      </c>
      <c r="H142" s="223">
        <v>10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143</v>
      </c>
      <c r="AT142" s="231" t="s">
        <v>130</v>
      </c>
      <c r="AU142" s="231" t="s">
        <v>84</v>
      </c>
      <c r="AY142" s="17" t="s">
        <v>127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143</v>
      </c>
      <c r="BM142" s="231" t="s">
        <v>411</v>
      </c>
    </row>
    <row r="143" s="2" customFormat="1" ht="21.75" customHeight="1">
      <c r="A143" s="38"/>
      <c r="B143" s="39"/>
      <c r="C143" s="219" t="s">
        <v>314</v>
      </c>
      <c r="D143" s="219" t="s">
        <v>130</v>
      </c>
      <c r="E143" s="220" t="s">
        <v>740</v>
      </c>
      <c r="F143" s="221" t="s">
        <v>741</v>
      </c>
      <c r="G143" s="222" t="s">
        <v>492</v>
      </c>
      <c r="H143" s="223">
        <v>25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143</v>
      </c>
      <c r="AT143" s="231" t="s">
        <v>130</v>
      </c>
      <c r="AU143" s="231" t="s">
        <v>84</v>
      </c>
      <c r="AY143" s="17" t="s">
        <v>127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143</v>
      </c>
      <c r="BM143" s="231" t="s">
        <v>421</v>
      </c>
    </row>
    <row r="144" s="2" customFormat="1" ht="16.5" customHeight="1">
      <c r="A144" s="38"/>
      <c r="B144" s="39"/>
      <c r="C144" s="219" t="s">
        <v>7</v>
      </c>
      <c r="D144" s="219" t="s">
        <v>130</v>
      </c>
      <c r="E144" s="220" t="s">
        <v>742</v>
      </c>
      <c r="F144" s="221" t="s">
        <v>743</v>
      </c>
      <c r="G144" s="222" t="s">
        <v>492</v>
      </c>
      <c r="H144" s="223">
        <v>84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143</v>
      </c>
      <c r="AT144" s="231" t="s">
        <v>130</v>
      </c>
      <c r="AU144" s="231" t="s">
        <v>84</v>
      </c>
      <c r="AY144" s="17" t="s">
        <v>127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143</v>
      </c>
      <c r="BM144" s="231" t="s">
        <v>431</v>
      </c>
    </row>
    <row r="145" s="2" customFormat="1" ht="24.15" customHeight="1">
      <c r="A145" s="38"/>
      <c r="B145" s="39"/>
      <c r="C145" s="272" t="s">
        <v>324</v>
      </c>
      <c r="D145" s="272" t="s">
        <v>319</v>
      </c>
      <c r="E145" s="273" t="s">
        <v>744</v>
      </c>
      <c r="F145" s="274" t="s">
        <v>745</v>
      </c>
      <c r="G145" s="275" t="s">
        <v>492</v>
      </c>
      <c r="H145" s="276">
        <v>10</v>
      </c>
      <c r="I145" s="277"/>
      <c r="J145" s="278">
        <f>ROUND(I145*H145,2)</f>
        <v>0</v>
      </c>
      <c r="K145" s="279"/>
      <c r="L145" s="280"/>
      <c r="M145" s="281" t="s">
        <v>1</v>
      </c>
      <c r="N145" s="282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160</v>
      </c>
      <c r="AT145" s="231" t="s">
        <v>319</v>
      </c>
      <c r="AU145" s="231" t="s">
        <v>84</v>
      </c>
      <c r="AY145" s="17" t="s">
        <v>127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143</v>
      </c>
      <c r="BM145" s="231" t="s">
        <v>441</v>
      </c>
    </row>
    <row r="146" s="2" customFormat="1" ht="24.15" customHeight="1">
      <c r="A146" s="38"/>
      <c r="B146" s="39"/>
      <c r="C146" s="272" t="s">
        <v>333</v>
      </c>
      <c r="D146" s="272" t="s">
        <v>319</v>
      </c>
      <c r="E146" s="273" t="s">
        <v>746</v>
      </c>
      <c r="F146" s="274" t="s">
        <v>747</v>
      </c>
      <c r="G146" s="275" t="s">
        <v>270</v>
      </c>
      <c r="H146" s="276">
        <v>10</v>
      </c>
      <c r="I146" s="277"/>
      <c r="J146" s="278">
        <f>ROUND(I146*H146,2)</f>
        <v>0</v>
      </c>
      <c r="K146" s="279"/>
      <c r="L146" s="280"/>
      <c r="M146" s="281" t="s">
        <v>1</v>
      </c>
      <c r="N146" s="282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160</v>
      </c>
      <c r="AT146" s="231" t="s">
        <v>319</v>
      </c>
      <c r="AU146" s="231" t="s">
        <v>84</v>
      </c>
      <c r="AY146" s="17" t="s">
        <v>127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143</v>
      </c>
      <c r="BM146" s="231" t="s">
        <v>451</v>
      </c>
    </row>
    <row r="147" s="2" customFormat="1" ht="24.15" customHeight="1">
      <c r="A147" s="38"/>
      <c r="B147" s="39"/>
      <c r="C147" s="272" t="s">
        <v>338</v>
      </c>
      <c r="D147" s="272" t="s">
        <v>319</v>
      </c>
      <c r="E147" s="273" t="s">
        <v>748</v>
      </c>
      <c r="F147" s="274" t="s">
        <v>749</v>
      </c>
      <c r="G147" s="275" t="s">
        <v>750</v>
      </c>
      <c r="H147" s="276">
        <v>6</v>
      </c>
      <c r="I147" s="277"/>
      <c r="J147" s="278">
        <f>ROUND(I147*H147,2)</f>
        <v>0</v>
      </c>
      <c r="K147" s="279"/>
      <c r="L147" s="280"/>
      <c r="M147" s="281" t="s">
        <v>1</v>
      </c>
      <c r="N147" s="282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160</v>
      </c>
      <c r="AT147" s="231" t="s">
        <v>319</v>
      </c>
      <c r="AU147" s="231" t="s">
        <v>84</v>
      </c>
      <c r="AY147" s="17" t="s">
        <v>127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143</v>
      </c>
      <c r="BM147" s="231" t="s">
        <v>462</v>
      </c>
    </row>
    <row r="148" s="2" customFormat="1">
      <c r="A148" s="38"/>
      <c r="B148" s="39"/>
      <c r="C148" s="40"/>
      <c r="D148" s="235" t="s">
        <v>206</v>
      </c>
      <c r="E148" s="40"/>
      <c r="F148" s="256" t="s">
        <v>751</v>
      </c>
      <c r="G148" s="40"/>
      <c r="H148" s="40"/>
      <c r="I148" s="257"/>
      <c r="J148" s="40"/>
      <c r="K148" s="40"/>
      <c r="L148" s="44"/>
      <c r="M148" s="287"/>
      <c r="N148" s="28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206</v>
      </c>
      <c r="AU148" s="17" t="s">
        <v>84</v>
      </c>
    </row>
    <row r="149" s="2" customFormat="1" ht="16.5" customHeight="1">
      <c r="A149" s="38"/>
      <c r="B149" s="39"/>
      <c r="C149" s="272" t="s">
        <v>344</v>
      </c>
      <c r="D149" s="272" t="s">
        <v>319</v>
      </c>
      <c r="E149" s="273" t="s">
        <v>752</v>
      </c>
      <c r="F149" s="274" t="s">
        <v>753</v>
      </c>
      <c r="G149" s="275" t="s">
        <v>750</v>
      </c>
      <c r="H149" s="276">
        <v>6</v>
      </c>
      <c r="I149" s="277"/>
      <c r="J149" s="278">
        <f>ROUND(I149*H149,2)</f>
        <v>0</v>
      </c>
      <c r="K149" s="279"/>
      <c r="L149" s="280"/>
      <c r="M149" s="281" t="s">
        <v>1</v>
      </c>
      <c r="N149" s="282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160</v>
      </c>
      <c r="AT149" s="231" t="s">
        <v>319</v>
      </c>
      <c r="AU149" s="231" t="s">
        <v>84</v>
      </c>
      <c r="AY149" s="17" t="s">
        <v>127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143</v>
      </c>
      <c r="BM149" s="231" t="s">
        <v>473</v>
      </c>
    </row>
    <row r="150" s="2" customFormat="1" ht="16.5" customHeight="1">
      <c r="A150" s="38"/>
      <c r="B150" s="39"/>
      <c r="C150" s="272" t="s">
        <v>348</v>
      </c>
      <c r="D150" s="272" t="s">
        <v>319</v>
      </c>
      <c r="E150" s="273" t="s">
        <v>754</v>
      </c>
      <c r="F150" s="274" t="s">
        <v>755</v>
      </c>
      <c r="G150" s="275" t="s">
        <v>270</v>
      </c>
      <c r="H150" s="276">
        <v>100</v>
      </c>
      <c r="I150" s="277"/>
      <c r="J150" s="278">
        <f>ROUND(I150*H150,2)</f>
        <v>0</v>
      </c>
      <c r="K150" s="279"/>
      <c r="L150" s="280"/>
      <c r="M150" s="281" t="s">
        <v>1</v>
      </c>
      <c r="N150" s="282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160</v>
      </c>
      <c r="AT150" s="231" t="s">
        <v>319</v>
      </c>
      <c r="AU150" s="231" t="s">
        <v>84</v>
      </c>
      <c r="AY150" s="17" t="s">
        <v>127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143</v>
      </c>
      <c r="BM150" s="231" t="s">
        <v>484</v>
      </c>
    </row>
    <row r="151" s="2" customFormat="1">
      <c r="A151" s="38"/>
      <c r="B151" s="39"/>
      <c r="C151" s="40"/>
      <c r="D151" s="235" t="s">
        <v>206</v>
      </c>
      <c r="E151" s="40"/>
      <c r="F151" s="256" t="s">
        <v>756</v>
      </c>
      <c r="G151" s="40"/>
      <c r="H151" s="40"/>
      <c r="I151" s="257"/>
      <c r="J151" s="40"/>
      <c r="K151" s="40"/>
      <c r="L151" s="44"/>
      <c r="M151" s="287"/>
      <c r="N151" s="28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206</v>
      </c>
      <c r="AU151" s="17" t="s">
        <v>84</v>
      </c>
    </row>
    <row r="152" s="12" customFormat="1" ht="25.92" customHeight="1">
      <c r="A152" s="12"/>
      <c r="B152" s="203"/>
      <c r="C152" s="204"/>
      <c r="D152" s="205" t="s">
        <v>75</v>
      </c>
      <c r="E152" s="206" t="s">
        <v>757</v>
      </c>
      <c r="F152" s="206" t="s">
        <v>758</v>
      </c>
      <c r="G152" s="204"/>
      <c r="H152" s="204"/>
      <c r="I152" s="207"/>
      <c r="J152" s="208">
        <f>BK152</f>
        <v>0</v>
      </c>
      <c r="K152" s="204"/>
      <c r="L152" s="209"/>
      <c r="M152" s="210"/>
      <c r="N152" s="211"/>
      <c r="O152" s="211"/>
      <c r="P152" s="212">
        <f>SUM(P153:P172)</f>
        <v>0</v>
      </c>
      <c r="Q152" s="211"/>
      <c r="R152" s="212">
        <f>SUM(R153:R172)</f>
        <v>0</v>
      </c>
      <c r="S152" s="211"/>
      <c r="T152" s="213">
        <f>SUM(T153:T172)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84</v>
      </c>
      <c r="AT152" s="215" t="s">
        <v>75</v>
      </c>
      <c r="AU152" s="215" t="s">
        <v>76</v>
      </c>
      <c r="AY152" s="214" t="s">
        <v>127</v>
      </c>
      <c r="BK152" s="216">
        <f>SUM(BK153:BK172)</f>
        <v>0</v>
      </c>
    </row>
    <row r="153" s="2" customFormat="1" ht="21.75" customHeight="1">
      <c r="A153" s="38"/>
      <c r="B153" s="39"/>
      <c r="C153" s="219" t="s">
        <v>353</v>
      </c>
      <c r="D153" s="219" t="s">
        <v>130</v>
      </c>
      <c r="E153" s="220" t="s">
        <v>759</v>
      </c>
      <c r="F153" s="221" t="s">
        <v>760</v>
      </c>
      <c r="G153" s="222" t="s">
        <v>270</v>
      </c>
      <c r="H153" s="223">
        <v>100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143</v>
      </c>
      <c r="AT153" s="231" t="s">
        <v>130</v>
      </c>
      <c r="AU153" s="231" t="s">
        <v>84</v>
      </c>
      <c r="AY153" s="17" t="s">
        <v>127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143</v>
      </c>
      <c r="BM153" s="231" t="s">
        <v>495</v>
      </c>
    </row>
    <row r="154" s="2" customFormat="1" ht="16.5" customHeight="1">
      <c r="A154" s="38"/>
      <c r="B154" s="39"/>
      <c r="C154" s="219" t="s">
        <v>357</v>
      </c>
      <c r="D154" s="219" t="s">
        <v>130</v>
      </c>
      <c r="E154" s="220" t="s">
        <v>761</v>
      </c>
      <c r="F154" s="221" t="s">
        <v>762</v>
      </c>
      <c r="G154" s="222" t="s">
        <v>270</v>
      </c>
      <c r="H154" s="223">
        <v>100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143</v>
      </c>
      <c r="AT154" s="231" t="s">
        <v>130</v>
      </c>
      <c r="AU154" s="231" t="s">
        <v>84</v>
      </c>
      <c r="AY154" s="17" t="s">
        <v>127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143</v>
      </c>
      <c r="BM154" s="231" t="s">
        <v>506</v>
      </c>
    </row>
    <row r="155" s="2" customFormat="1" ht="21.75" customHeight="1">
      <c r="A155" s="38"/>
      <c r="B155" s="39"/>
      <c r="C155" s="219" t="s">
        <v>362</v>
      </c>
      <c r="D155" s="219" t="s">
        <v>130</v>
      </c>
      <c r="E155" s="220" t="s">
        <v>763</v>
      </c>
      <c r="F155" s="221" t="s">
        <v>764</v>
      </c>
      <c r="G155" s="222" t="s">
        <v>270</v>
      </c>
      <c r="H155" s="223">
        <v>200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143</v>
      </c>
      <c r="AT155" s="231" t="s">
        <v>130</v>
      </c>
      <c r="AU155" s="231" t="s">
        <v>84</v>
      </c>
      <c r="AY155" s="17" t="s">
        <v>127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143</v>
      </c>
      <c r="BM155" s="231" t="s">
        <v>516</v>
      </c>
    </row>
    <row r="156" s="2" customFormat="1" ht="21.75" customHeight="1">
      <c r="A156" s="38"/>
      <c r="B156" s="39"/>
      <c r="C156" s="219" t="s">
        <v>367</v>
      </c>
      <c r="D156" s="219" t="s">
        <v>130</v>
      </c>
      <c r="E156" s="220" t="s">
        <v>765</v>
      </c>
      <c r="F156" s="221" t="s">
        <v>766</v>
      </c>
      <c r="G156" s="222" t="s">
        <v>270</v>
      </c>
      <c r="H156" s="223">
        <v>40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143</v>
      </c>
      <c r="AT156" s="231" t="s">
        <v>130</v>
      </c>
      <c r="AU156" s="231" t="s">
        <v>84</v>
      </c>
      <c r="AY156" s="17" t="s">
        <v>127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143</v>
      </c>
      <c r="BM156" s="231" t="s">
        <v>525</v>
      </c>
    </row>
    <row r="157" s="2" customFormat="1" ht="16.5" customHeight="1">
      <c r="A157" s="38"/>
      <c r="B157" s="39"/>
      <c r="C157" s="219" t="s">
        <v>372</v>
      </c>
      <c r="D157" s="219" t="s">
        <v>130</v>
      </c>
      <c r="E157" s="220" t="s">
        <v>767</v>
      </c>
      <c r="F157" s="221" t="s">
        <v>768</v>
      </c>
      <c r="G157" s="222" t="s">
        <v>270</v>
      </c>
      <c r="H157" s="223">
        <v>40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143</v>
      </c>
      <c r="AT157" s="231" t="s">
        <v>130</v>
      </c>
      <c r="AU157" s="231" t="s">
        <v>84</v>
      </c>
      <c r="AY157" s="17" t="s">
        <v>127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143</v>
      </c>
      <c r="BM157" s="231" t="s">
        <v>533</v>
      </c>
    </row>
    <row r="158" s="2" customFormat="1" ht="21.75" customHeight="1">
      <c r="A158" s="38"/>
      <c r="B158" s="39"/>
      <c r="C158" s="219" t="s">
        <v>379</v>
      </c>
      <c r="D158" s="219" t="s">
        <v>130</v>
      </c>
      <c r="E158" s="220" t="s">
        <v>769</v>
      </c>
      <c r="F158" s="221" t="s">
        <v>770</v>
      </c>
      <c r="G158" s="222" t="s">
        <v>270</v>
      </c>
      <c r="H158" s="223">
        <v>80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143</v>
      </c>
      <c r="AT158" s="231" t="s">
        <v>130</v>
      </c>
      <c r="AU158" s="231" t="s">
        <v>84</v>
      </c>
      <c r="AY158" s="17" t="s">
        <v>127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143</v>
      </c>
      <c r="BM158" s="231" t="s">
        <v>542</v>
      </c>
    </row>
    <row r="159" s="2" customFormat="1" ht="24.15" customHeight="1">
      <c r="A159" s="38"/>
      <c r="B159" s="39"/>
      <c r="C159" s="219" t="s">
        <v>384</v>
      </c>
      <c r="D159" s="219" t="s">
        <v>130</v>
      </c>
      <c r="E159" s="220" t="s">
        <v>771</v>
      </c>
      <c r="F159" s="221" t="s">
        <v>772</v>
      </c>
      <c r="G159" s="222" t="s">
        <v>270</v>
      </c>
      <c r="H159" s="223">
        <v>280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143</v>
      </c>
      <c r="AT159" s="231" t="s">
        <v>130</v>
      </c>
      <c r="AU159" s="231" t="s">
        <v>84</v>
      </c>
      <c r="AY159" s="17" t="s">
        <v>127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143</v>
      </c>
      <c r="BM159" s="231" t="s">
        <v>551</v>
      </c>
    </row>
    <row r="160" s="2" customFormat="1" ht="24.15" customHeight="1">
      <c r="A160" s="38"/>
      <c r="B160" s="39"/>
      <c r="C160" s="219" t="s">
        <v>389</v>
      </c>
      <c r="D160" s="219" t="s">
        <v>130</v>
      </c>
      <c r="E160" s="220" t="s">
        <v>773</v>
      </c>
      <c r="F160" s="221" t="s">
        <v>774</v>
      </c>
      <c r="G160" s="222" t="s">
        <v>284</v>
      </c>
      <c r="H160" s="223">
        <v>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143</v>
      </c>
      <c r="AT160" s="231" t="s">
        <v>130</v>
      </c>
      <c r="AU160" s="231" t="s">
        <v>84</v>
      </c>
      <c r="AY160" s="17" t="s">
        <v>127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143</v>
      </c>
      <c r="BM160" s="231" t="s">
        <v>562</v>
      </c>
    </row>
    <row r="161" s="2" customFormat="1" ht="16.5" customHeight="1">
      <c r="A161" s="38"/>
      <c r="B161" s="39"/>
      <c r="C161" s="219" t="s">
        <v>395</v>
      </c>
      <c r="D161" s="219" t="s">
        <v>130</v>
      </c>
      <c r="E161" s="220" t="s">
        <v>775</v>
      </c>
      <c r="F161" s="221" t="s">
        <v>776</v>
      </c>
      <c r="G161" s="222" t="s">
        <v>777</v>
      </c>
      <c r="H161" s="223">
        <v>30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143</v>
      </c>
      <c r="AT161" s="231" t="s">
        <v>130</v>
      </c>
      <c r="AU161" s="231" t="s">
        <v>84</v>
      </c>
      <c r="AY161" s="17" t="s">
        <v>127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143</v>
      </c>
      <c r="BM161" s="231" t="s">
        <v>572</v>
      </c>
    </row>
    <row r="162" s="2" customFormat="1" ht="16.5" customHeight="1">
      <c r="A162" s="38"/>
      <c r="B162" s="39"/>
      <c r="C162" s="219" t="s">
        <v>400</v>
      </c>
      <c r="D162" s="219" t="s">
        <v>130</v>
      </c>
      <c r="E162" s="220" t="s">
        <v>778</v>
      </c>
      <c r="F162" s="221" t="s">
        <v>779</v>
      </c>
      <c r="G162" s="222" t="s">
        <v>270</v>
      </c>
      <c r="H162" s="223">
        <v>300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143</v>
      </c>
      <c r="AT162" s="231" t="s">
        <v>130</v>
      </c>
      <c r="AU162" s="231" t="s">
        <v>84</v>
      </c>
      <c r="AY162" s="17" t="s">
        <v>127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143</v>
      </c>
      <c r="BM162" s="231" t="s">
        <v>582</v>
      </c>
    </row>
    <row r="163" s="2" customFormat="1" ht="16.5" customHeight="1">
      <c r="A163" s="38"/>
      <c r="B163" s="39"/>
      <c r="C163" s="219" t="s">
        <v>407</v>
      </c>
      <c r="D163" s="219" t="s">
        <v>130</v>
      </c>
      <c r="E163" s="220" t="s">
        <v>780</v>
      </c>
      <c r="F163" s="221" t="s">
        <v>781</v>
      </c>
      <c r="G163" s="222" t="s">
        <v>284</v>
      </c>
      <c r="H163" s="223">
        <v>10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143</v>
      </c>
      <c r="AT163" s="231" t="s">
        <v>130</v>
      </c>
      <c r="AU163" s="231" t="s">
        <v>84</v>
      </c>
      <c r="AY163" s="17" t="s">
        <v>127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143</v>
      </c>
      <c r="BM163" s="231" t="s">
        <v>592</v>
      </c>
    </row>
    <row r="164" s="2" customFormat="1" ht="24.15" customHeight="1">
      <c r="A164" s="38"/>
      <c r="B164" s="39"/>
      <c r="C164" s="219" t="s">
        <v>411</v>
      </c>
      <c r="D164" s="219" t="s">
        <v>130</v>
      </c>
      <c r="E164" s="220" t="s">
        <v>782</v>
      </c>
      <c r="F164" s="221" t="s">
        <v>783</v>
      </c>
      <c r="G164" s="222" t="s">
        <v>492</v>
      </c>
      <c r="H164" s="223">
        <v>10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143</v>
      </c>
      <c r="AT164" s="231" t="s">
        <v>130</v>
      </c>
      <c r="AU164" s="231" t="s">
        <v>84</v>
      </c>
      <c r="AY164" s="17" t="s">
        <v>127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143</v>
      </c>
      <c r="BM164" s="231" t="s">
        <v>602</v>
      </c>
    </row>
    <row r="165" s="2" customFormat="1" ht="24.15" customHeight="1">
      <c r="A165" s="38"/>
      <c r="B165" s="39"/>
      <c r="C165" s="219" t="s">
        <v>416</v>
      </c>
      <c r="D165" s="219" t="s">
        <v>130</v>
      </c>
      <c r="E165" s="220" t="s">
        <v>784</v>
      </c>
      <c r="F165" s="221" t="s">
        <v>785</v>
      </c>
      <c r="G165" s="222" t="s">
        <v>492</v>
      </c>
      <c r="H165" s="223">
        <v>10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143</v>
      </c>
      <c r="AT165" s="231" t="s">
        <v>130</v>
      </c>
      <c r="AU165" s="231" t="s">
        <v>84</v>
      </c>
      <c r="AY165" s="17" t="s">
        <v>127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143</v>
      </c>
      <c r="BM165" s="231" t="s">
        <v>610</v>
      </c>
    </row>
    <row r="166" s="2" customFormat="1" ht="21.75" customHeight="1">
      <c r="A166" s="38"/>
      <c r="B166" s="39"/>
      <c r="C166" s="219" t="s">
        <v>421</v>
      </c>
      <c r="D166" s="219" t="s">
        <v>130</v>
      </c>
      <c r="E166" s="220" t="s">
        <v>786</v>
      </c>
      <c r="F166" s="221" t="s">
        <v>787</v>
      </c>
      <c r="G166" s="222" t="s">
        <v>284</v>
      </c>
      <c r="H166" s="223">
        <v>30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143</v>
      </c>
      <c r="AT166" s="231" t="s">
        <v>130</v>
      </c>
      <c r="AU166" s="231" t="s">
        <v>84</v>
      </c>
      <c r="AY166" s="17" t="s">
        <v>127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143</v>
      </c>
      <c r="BM166" s="231" t="s">
        <v>621</v>
      </c>
    </row>
    <row r="167" s="2" customFormat="1" ht="16.5" customHeight="1">
      <c r="A167" s="38"/>
      <c r="B167" s="39"/>
      <c r="C167" s="219" t="s">
        <v>426</v>
      </c>
      <c r="D167" s="219" t="s">
        <v>130</v>
      </c>
      <c r="E167" s="220" t="s">
        <v>788</v>
      </c>
      <c r="F167" s="221" t="s">
        <v>789</v>
      </c>
      <c r="G167" s="222" t="s">
        <v>284</v>
      </c>
      <c r="H167" s="223">
        <v>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143</v>
      </c>
      <c r="AT167" s="231" t="s">
        <v>130</v>
      </c>
      <c r="AU167" s="231" t="s">
        <v>84</v>
      </c>
      <c r="AY167" s="17" t="s">
        <v>127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143</v>
      </c>
      <c r="BM167" s="231" t="s">
        <v>633</v>
      </c>
    </row>
    <row r="168" s="2" customFormat="1" ht="16.5" customHeight="1">
      <c r="A168" s="38"/>
      <c r="B168" s="39"/>
      <c r="C168" s="219" t="s">
        <v>431</v>
      </c>
      <c r="D168" s="219" t="s">
        <v>130</v>
      </c>
      <c r="E168" s="220" t="s">
        <v>790</v>
      </c>
      <c r="F168" s="221" t="s">
        <v>791</v>
      </c>
      <c r="G168" s="222" t="s">
        <v>270</v>
      </c>
      <c r="H168" s="223">
        <v>80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143</v>
      </c>
      <c r="AT168" s="231" t="s">
        <v>130</v>
      </c>
      <c r="AU168" s="231" t="s">
        <v>84</v>
      </c>
      <c r="AY168" s="17" t="s">
        <v>127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143</v>
      </c>
      <c r="BM168" s="231" t="s">
        <v>644</v>
      </c>
    </row>
    <row r="169" s="2" customFormat="1" ht="16.5" customHeight="1">
      <c r="A169" s="38"/>
      <c r="B169" s="39"/>
      <c r="C169" s="219" t="s">
        <v>436</v>
      </c>
      <c r="D169" s="219" t="s">
        <v>130</v>
      </c>
      <c r="E169" s="220" t="s">
        <v>792</v>
      </c>
      <c r="F169" s="221" t="s">
        <v>793</v>
      </c>
      <c r="G169" s="222" t="s">
        <v>270</v>
      </c>
      <c r="H169" s="223">
        <v>100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143</v>
      </c>
      <c r="AT169" s="231" t="s">
        <v>130</v>
      </c>
      <c r="AU169" s="231" t="s">
        <v>84</v>
      </c>
      <c r="AY169" s="17" t="s">
        <v>127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143</v>
      </c>
      <c r="BM169" s="231" t="s">
        <v>659</v>
      </c>
    </row>
    <row r="170" s="2" customFormat="1" ht="16.5" customHeight="1">
      <c r="A170" s="38"/>
      <c r="B170" s="39"/>
      <c r="C170" s="219" t="s">
        <v>441</v>
      </c>
      <c r="D170" s="219" t="s">
        <v>130</v>
      </c>
      <c r="E170" s="220" t="s">
        <v>794</v>
      </c>
      <c r="F170" s="221" t="s">
        <v>795</v>
      </c>
      <c r="G170" s="222" t="s">
        <v>270</v>
      </c>
      <c r="H170" s="223">
        <v>80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143</v>
      </c>
      <c r="AT170" s="231" t="s">
        <v>130</v>
      </c>
      <c r="AU170" s="231" t="s">
        <v>84</v>
      </c>
      <c r="AY170" s="17" t="s">
        <v>127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143</v>
      </c>
      <c r="BM170" s="231" t="s">
        <v>671</v>
      </c>
    </row>
    <row r="171" s="2" customFormat="1" ht="16.5" customHeight="1">
      <c r="A171" s="38"/>
      <c r="B171" s="39"/>
      <c r="C171" s="219" t="s">
        <v>446</v>
      </c>
      <c r="D171" s="219" t="s">
        <v>130</v>
      </c>
      <c r="E171" s="220" t="s">
        <v>796</v>
      </c>
      <c r="F171" s="221" t="s">
        <v>797</v>
      </c>
      <c r="G171" s="222" t="s">
        <v>270</v>
      </c>
      <c r="H171" s="223">
        <v>100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143</v>
      </c>
      <c r="AT171" s="231" t="s">
        <v>130</v>
      </c>
      <c r="AU171" s="231" t="s">
        <v>84</v>
      </c>
      <c r="AY171" s="17" t="s">
        <v>127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143</v>
      </c>
      <c r="BM171" s="231" t="s">
        <v>681</v>
      </c>
    </row>
    <row r="172" s="2" customFormat="1" ht="24.15" customHeight="1">
      <c r="A172" s="38"/>
      <c r="B172" s="39"/>
      <c r="C172" s="219" t="s">
        <v>451</v>
      </c>
      <c r="D172" s="219" t="s">
        <v>130</v>
      </c>
      <c r="E172" s="220" t="s">
        <v>798</v>
      </c>
      <c r="F172" s="221" t="s">
        <v>799</v>
      </c>
      <c r="G172" s="222" t="s">
        <v>800</v>
      </c>
      <c r="H172" s="223">
        <v>0.29999999999999999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143</v>
      </c>
      <c r="AT172" s="231" t="s">
        <v>130</v>
      </c>
      <c r="AU172" s="231" t="s">
        <v>84</v>
      </c>
      <c r="AY172" s="17" t="s">
        <v>127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143</v>
      </c>
      <c r="BM172" s="231" t="s">
        <v>801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802</v>
      </c>
      <c r="F173" s="206" t="s">
        <v>82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SUM(P174:P189)</f>
        <v>0</v>
      </c>
      <c r="Q173" s="211"/>
      <c r="R173" s="212">
        <f>SUM(R174:R189)</f>
        <v>0</v>
      </c>
      <c r="S173" s="211"/>
      <c r="T173" s="213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84</v>
      </c>
      <c r="AT173" s="215" t="s">
        <v>75</v>
      </c>
      <c r="AU173" s="215" t="s">
        <v>76</v>
      </c>
      <c r="AY173" s="214" t="s">
        <v>127</v>
      </c>
      <c r="BK173" s="216">
        <f>SUM(BK174:BK189)</f>
        <v>0</v>
      </c>
    </row>
    <row r="174" s="2" customFormat="1" ht="24.15" customHeight="1">
      <c r="A174" s="38"/>
      <c r="B174" s="39"/>
      <c r="C174" s="219" t="s">
        <v>457</v>
      </c>
      <c r="D174" s="219" t="s">
        <v>130</v>
      </c>
      <c r="E174" s="220" t="s">
        <v>803</v>
      </c>
      <c r="F174" s="221" t="s">
        <v>804</v>
      </c>
      <c r="G174" s="222" t="s">
        <v>805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143</v>
      </c>
      <c r="AT174" s="231" t="s">
        <v>130</v>
      </c>
      <c r="AU174" s="231" t="s">
        <v>84</v>
      </c>
      <c r="AY174" s="17" t="s">
        <v>127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143</v>
      </c>
      <c r="BM174" s="231" t="s">
        <v>806</v>
      </c>
    </row>
    <row r="175" s="2" customFormat="1" ht="16.5" customHeight="1">
      <c r="A175" s="38"/>
      <c r="B175" s="39"/>
      <c r="C175" s="219" t="s">
        <v>462</v>
      </c>
      <c r="D175" s="219" t="s">
        <v>130</v>
      </c>
      <c r="E175" s="220" t="s">
        <v>807</v>
      </c>
      <c r="F175" s="221" t="s">
        <v>808</v>
      </c>
      <c r="G175" s="222" t="s">
        <v>809</v>
      </c>
      <c r="H175" s="223">
        <v>24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143</v>
      </c>
      <c r="AT175" s="231" t="s">
        <v>130</v>
      </c>
      <c r="AU175" s="231" t="s">
        <v>84</v>
      </c>
      <c r="AY175" s="17" t="s">
        <v>127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143</v>
      </c>
      <c r="BM175" s="231" t="s">
        <v>810</v>
      </c>
    </row>
    <row r="176" s="2" customFormat="1" ht="16.5" customHeight="1">
      <c r="A176" s="38"/>
      <c r="B176" s="39"/>
      <c r="C176" s="219" t="s">
        <v>467</v>
      </c>
      <c r="D176" s="219" t="s">
        <v>130</v>
      </c>
      <c r="E176" s="220" t="s">
        <v>811</v>
      </c>
      <c r="F176" s="221" t="s">
        <v>812</v>
      </c>
      <c r="G176" s="222" t="s">
        <v>809</v>
      </c>
      <c r="H176" s="223">
        <v>16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143</v>
      </c>
      <c r="AT176" s="231" t="s">
        <v>130</v>
      </c>
      <c r="AU176" s="231" t="s">
        <v>84</v>
      </c>
      <c r="AY176" s="17" t="s">
        <v>127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143</v>
      </c>
      <c r="BM176" s="231" t="s">
        <v>813</v>
      </c>
    </row>
    <row r="177" s="2" customFormat="1" ht="16.5" customHeight="1">
      <c r="A177" s="38"/>
      <c r="B177" s="39"/>
      <c r="C177" s="219" t="s">
        <v>473</v>
      </c>
      <c r="D177" s="219" t="s">
        <v>130</v>
      </c>
      <c r="E177" s="220" t="s">
        <v>814</v>
      </c>
      <c r="F177" s="221" t="s">
        <v>815</v>
      </c>
      <c r="G177" s="222" t="s">
        <v>809</v>
      </c>
      <c r="H177" s="223">
        <v>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143</v>
      </c>
      <c r="AT177" s="231" t="s">
        <v>130</v>
      </c>
      <c r="AU177" s="231" t="s">
        <v>84</v>
      </c>
      <c r="AY177" s="17" t="s">
        <v>127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143</v>
      </c>
      <c r="BM177" s="231" t="s">
        <v>816</v>
      </c>
    </row>
    <row r="178" s="2" customFormat="1" ht="16.5" customHeight="1">
      <c r="A178" s="38"/>
      <c r="B178" s="39"/>
      <c r="C178" s="219" t="s">
        <v>478</v>
      </c>
      <c r="D178" s="219" t="s">
        <v>130</v>
      </c>
      <c r="E178" s="220" t="s">
        <v>817</v>
      </c>
      <c r="F178" s="221" t="s">
        <v>818</v>
      </c>
      <c r="G178" s="222" t="s">
        <v>750</v>
      </c>
      <c r="H178" s="223">
        <v>10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143</v>
      </c>
      <c r="AT178" s="231" t="s">
        <v>130</v>
      </c>
      <c r="AU178" s="231" t="s">
        <v>84</v>
      </c>
      <c r="AY178" s="17" t="s">
        <v>127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143</v>
      </c>
      <c r="BM178" s="231" t="s">
        <v>819</v>
      </c>
    </row>
    <row r="179" s="2" customFormat="1" ht="16.5" customHeight="1">
      <c r="A179" s="38"/>
      <c r="B179" s="39"/>
      <c r="C179" s="219" t="s">
        <v>484</v>
      </c>
      <c r="D179" s="219" t="s">
        <v>130</v>
      </c>
      <c r="E179" s="220" t="s">
        <v>820</v>
      </c>
      <c r="F179" s="221" t="s">
        <v>821</v>
      </c>
      <c r="G179" s="222" t="s">
        <v>809</v>
      </c>
      <c r="H179" s="223">
        <v>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143</v>
      </c>
      <c r="AT179" s="231" t="s">
        <v>130</v>
      </c>
      <c r="AU179" s="231" t="s">
        <v>84</v>
      </c>
      <c r="AY179" s="17" t="s">
        <v>127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143</v>
      </c>
      <c r="BM179" s="231" t="s">
        <v>822</v>
      </c>
    </row>
    <row r="180" s="2" customFormat="1" ht="24.15" customHeight="1">
      <c r="A180" s="38"/>
      <c r="B180" s="39"/>
      <c r="C180" s="219" t="s">
        <v>489</v>
      </c>
      <c r="D180" s="219" t="s">
        <v>130</v>
      </c>
      <c r="E180" s="220" t="s">
        <v>823</v>
      </c>
      <c r="F180" s="221" t="s">
        <v>824</v>
      </c>
      <c r="G180" s="222" t="s">
        <v>809</v>
      </c>
      <c r="H180" s="223">
        <v>6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143</v>
      </c>
      <c r="AT180" s="231" t="s">
        <v>130</v>
      </c>
      <c r="AU180" s="231" t="s">
        <v>84</v>
      </c>
      <c r="AY180" s="17" t="s">
        <v>127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143</v>
      </c>
      <c r="BM180" s="231" t="s">
        <v>825</v>
      </c>
    </row>
    <row r="181" s="2" customFormat="1" ht="16.5" customHeight="1">
      <c r="A181" s="38"/>
      <c r="B181" s="39"/>
      <c r="C181" s="219" t="s">
        <v>495</v>
      </c>
      <c r="D181" s="219" t="s">
        <v>130</v>
      </c>
      <c r="E181" s="220" t="s">
        <v>826</v>
      </c>
      <c r="F181" s="221" t="s">
        <v>827</v>
      </c>
      <c r="G181" s="222" t="s">
        <v>809</v>
      </c>
      <c r="H181" s="223">
        <v>3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143</v>
      </c>
      <c r="AT181" s="231" t="s">
        <v>130</v>
      </c>
      <c r="AU181" s="231" t="s">
        <v>84</v>
      </c>
      <c r="AY181" s="17" t="s">
        <v>127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143</v>
      </c>
      <c r="BM181" s="231" t="s">
        <v>828</v>
      </c>
    </row>
    <row r="182" s="2" customFormat="1" ht="16.5" customHeight="1">
      <c r="A182" s="38"/>
      <c r="B182" s="39"/>
      <c r="C182" s="219" t="s">
        <v>500</v>
      </c>
      <c r="D182" s="219" t="s">
        <v>130</v>
      </c>
      <c r="E182" s="220" t="s">
        <v>829</v>
      </c>
      <c r="F182" s="221" t="s">
        <v>830</v>
      </c>
      <c r="G182" s="222" t="s">
        <v>809</v>
      </c>
      <c r="H182" s="223">
        <v>16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143</v>
      </c>
      <c r="AT182" s="231" t="s">
        <v>130</v>
      </c>
      <c r="AU182" s="231" t="s">
        <v>84</v>
      </c>
      <c r="AY182" s="17" t="s">
        <v>127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143</v>
      </c>
      <c r="BM182" s="231" t="s">
        <v>831</v>
      </c>
    </row>
    <row r="183" s="2" customFormat="1" ht="16.5" customHeight="1">
      <c r="A183" s="38"/>
      <c r="B183" s="39"/>
      <c r="C183" s="219" t="s">
        <v>506</v>
      </c>
      <c r="D183" s="219" t="s">
        <v>130</v>
      </c>
      <c r="E183" s="220" t="s">
        <v>832</v>
      </c>
      <c r="F183" s="221" t="s">
        <v>833</v>
      </c>
      <c r="G183" s="222" t="s">
        <v>805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143</v>
      </c>
      <c r="AT183" s="231" t="s">
        <v>130</v>
      </c>
      <c r="AU183" s="231" t="s">
        <v>84</v>
      </c>
      <c r="AY183" s="17" t="s">
        <v>127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143</v>
      </c>
      <c r="BM183" s="231" t="s">
        <v>834</v>
      </c>
    </row>
    <row r="184" s="2" customFormat="1" ht="16.5" customHeight="1">
      <c r="A184" s="38"/>
      <c r="B184" s="39"/>
      <c r="C184" s="219" t="s">
        <v>511</v>
      </c>
      <c r="D184" s="219" t="s">
        <v>130</v>
      </c>
      <c r="E184" s="220" t="s">
        <v>835</v>
      </c>
      <c r="F184" s="221" t="s">
        <v>836</v>
      </c>
      <c r="G184" s="222" t="s">
        <v>809</v>
      </c>
      <c r="H184" s="223">
        <v>4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143</v>
      </c>
      <c r="AT184" s="231" t="s">
        <v>130</v>
      </c>
      <c r="AU184" s="231" t="s">
        <v>84</v>
      </c>
      <c r="AY184" s="17" t="s">
        <v>127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143</v>
      </c>
      <c r="BM184" s="231" t="s">
        <v>837</v>
      </c>
    </row>
    <row r="185" s="2" customFormat="1" ht="16.5" customHeight="1">
      <c r="A185" s="38"/>
      <c r="B185" s="39"/>
      <c r="C185" s="219" t="s">
        <v>516</v>
      </c>
      <c r="D185" s="219" t="s">
        <v>130</v>
      </c>
      <c r="E185" s="220" t="s">
        <v>838</v>
      </c>
      <c r="F185" s="221" t="s">
        <v>839</v>
      </c>
      <c r="G185" s="222" t="s">
        <v>809</v>
      </c>
      <c r="H185" s="223">
        <v>8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143</v>
      </c>
      <c r="AT185" s="231" t="s">
        <v>130</v>
      </c>
      <c r="AU185" s="231" t="s">
        <v>84</v>
      </c>
      <c r="AY185" s="17" t="s">
        <v>127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143</v>
      </c>
      <c r="BM185" s="231" t="s">
        <v>840</v>
      </c>
    </row>
    <row r="186" s="2" customFormat="1" ht="16.5" customHeight="1">
      <c r="A186" s="38"/>
      <c r="B186" s="39"/>
      <c r="C186" s="219" t="s">
        <v>520</v>
      </c>
      <c r="D186" s="219" t="s">
        <v>130</v>
      </c>
      <c r="E186" s="220" t="s">
        <v>841</v>
      </c>
      <c r="F186" s="221" t="s">
        <v>842</v>
      </c>
      <c r="G186" s="222" t="s">
        <v>809</v>
      </c>
      <c r="H186" s="223">
        <v>8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143</v>
      </c>
      <c r="AT186" s="231" t="s">
        <v>130</v>
      </c>
      <c r="AU186" s="231" t="s">
        <v>84</v>
      </c>
      <c r="AY186" s="17" t="s">
        <v>127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143</v>
      </c>
      <c r="BM186" s="231" t="s">
        <v>843</v>
      </c>
    </row>
    <row r="187" s="2" customFormat="1" ht="16.5" customHeight="1">
      <c r="A187" s="38"/>
      <c r="B187" s="39"/>
      <c r="C187" s="219" t="s">
        <v>525</v>
      </c>
      <c r="D187" s="219" t="s">
        <v>130</v>
      </c>
      <c r="E187" s="220" t="s">
        <v>844</v>
      </c>
      <c r="F187" s="221" t="s">
        <v>845</v>
      </c>
      <c r="G187" s="222" t="s">
        <v>809</v>
      </c>
      <c r="H187" s="223">
        <v>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143</v>
      </c>
      <c r="AT187" s="231" t="s">
        <v>130</v>
      </c>
      <c r="AU187" s="231" t="s">
        <v>84</v>
      </c>
      <c r="AY187" s="17" t="s">
        <v>127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143</v>
      </c>
      <c r="BM187" s="231" t="s">
        <v>846</v>
      </c>
    </row>
    <row r="188" s="2" customFormat="1" ht="21.75" customHeight="1">
      <c r="A188" s="38"/>
      <c r="B188" s="39"/>
      <c r="C188" s="219" t="s">
        <v>529</v>
      </c>
      <c r="D188" s="219" t="s">
        <v>130</v>
      </c>
      <c r="E188" s="220" t="s">
        <v>847</v>
      </c>
      <c r="F188" s="221" t="s">
        <v>848</v>
      </c>
      <c r="G188" s="222" t="s">
        <v>809</v>
      </c>
      <c r="H188" s="223">
        <v>16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143</v>
      </c>
      <c r="AT188" s="231" t="s">
        <v>130</v>
      </c>
      <c r="AU188" s="231" t="s">
        <v>84</v>
      </c>
      <c r="AY188" s="17" t="s">
        <v>127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143</v>
      </c>
      <c r="BM188" s="231" t="s">
        <v>849</v>
      </c>
    </row>
    <row r="189" s="2" customFormat="1" ht="21.75" customHeight="1">
      <c r="A189" s="38"/>
      <c r="B189" s="39"/>
      <c r="C189" s="219" t="s">
        <v>533</v>
      </c>
      <c r="D189" s="219" t="s">
        <v>130</v>
      </c>
      <c r="E189" s="220" t="s">
        <v>850</v>
      </c>
      <c r="F189" s="221" t="s">
        <v>851</v>
      </c>
      <c r="G189" s="222" t="s">
        <v>805</v>
      </c>
      <c r="H189" s="223">
        <v>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143</v>
      </c>
      <c r="AT189" s="231" t="s">
        <v>130</v>
      </c>
      <c r="AU189" s="231" t="s">
        <v>84</v>
      </c>
      <c r="AY189" s="17" t="s">
        <v>127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143</v>
      </c>
      <c r="BM189" s="231" t="s">
        <v>852</v>
      </c>
    </row>
    <row r="190" s="12" customFormat="1" ht="25.92" customHeight="1">
      <c r="A190" s="12"/>
      <c r="B190" s="203"/>
      <c r="C190" s="204"/>
      <c r="D190" s="205" t="s">
        <v>75</v>
      </c>
      <c r="E190" s="206" t="s">
        <v>853</v>
      </c>
      <c r="F190" s="206" t="s">
        <v>854</v>
      </c>
      <c r="G190" s="204"/>
      <c r="H190" s="204"/>
      <c r="I190" s="207"/>
      <c r="J190" s="208">
        <f>BK190</f>
        <v>0</v>
      </c>
      <c r="K190" s="204"/>
      <c r="L190" s="209"/>
      <c r="M190" s="210"/>
      <c r="N190" s="211"/>
      <c r="O190" s="211"/>
      <c r="P190" s="212">
        <f>SUM(P191:P197)</f>
        <v>0</v>
      </c>
      <c r="Q190" s="211"/>
      <c r="R190" s="212">
        <f>SUM(R191:R197)</f>
        <v>0</v>
      </c>
      <c r="S190" s="211"/>
      <c r="T190" s="213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84</v>
      </c>
      <c r="AT190" s="215" t="s">
        <v>75</v>
      </c>
      <c r="AU190" s="215" t="s">
        <v>76</v>
      </c>
      <c r="AY190" s="214" t="s">
        <v>127</v>
      </c>
      <c r="BK190" s="216">
        <f>SUM(BK191:BK197)</f>
        <v>0</v>
      </c>
    </row>
    <row r="191" s="2" customFormat="1" ht="16.5" customHeight="1">
      <c r="A191" s="38"/>
      <c r="B191" s="39"/>
      <c r="C191" s="219" t="s">
        <v>537</v>
      </c>
      <c r="D191" s="219" t="s">
        <v>130</v>
      </c>
      <c r="E191" s="220" t="s">
        <v>128</v>
      </c>
      <c r="F191" s="221" t="s">
        <v>855</v>
      </c>
      <c r="G191" s="222" t="s">
        <v>805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143</v>
      </c>
      <c r="AT191" s="231" t="s">
        <v>130</v>
      </c>
      <c r="AU191" s="231" t="s">
        <v>84</v>
      </c>
      <c r="AY191" s="17" t="s">
        <v>127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143</v>
      </c>
      <c r="BM191" s="231" t="s">
        <v>856</v>
      </c>
    </row>
    <row r="192" s="2" customFormat="1" ht="16.5" customHeight="1">
      <c r="A192" s="38"/>
      <c r="B192" s="39"/>
      <c r="C192" s="219" t="s">
        <v>542</v>
      </c>
      <c r="D192" s="219" t="s">
        <v>130</v>
      </c>
      <c r="E192" s="220" t="s">
        <v>857</v>
      </c>
      <c r="F192" s="221" t="s">
        <v>858</v>
      </c>
      <c r="G192" s="222" t="s">
        <v>805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143</v>
      </c>
      <c r="AT192" s="231" t="s">
        <v>130</v>
      </c>
      <c r="AU192" s="231" t="s">
        <v>84</v>
      </c>
      <c r="AY192" s="17" t="s">
        <v>127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143</v>
      </c>
      <c r="BM192" s="231" t="s">
        <v>859</v>
      </c>
    </row>
    <row r="193" s="2" customFormat="1" ht="16.5" customHeight="1">
      <c r="A193" s="38"/>
      <c r="B193" s="39"/>
      <c r="C193" s="219" t="s">
        <v>547</v>
      </c>
      <c r="D193" s="219" t="s">
        <v>130</v>
      </c>
      <c r="E193" s="220" t="s">
        <v>158</v>
      </c>
      <c r="F193" s="221" t="s">
        <v>860</v>
      </c>
      <c r="G193" s="222" t="s">
        <v>805</v>
      </c>
      <c r="H193" s="223">
        <v>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143</v>
      </c>
      <c r="AT193" s="231" t="s">
        <v>130</v>
      </c>
      <c r="AU193" s="231" t="s">
        <v>84</v>
      </c>
      <c r="AY193" s="17" t="s">
        <v>127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143</v>
      </c>
      <c r="BM193" s="231" t="s">
        <v>861</v>
      </c>
    </row>
    <row r="194" s="2" customFormat="1" ht="16.5" customHeight="1">
      <c r="A194" s="38"/>
      <c r="B194" s="39"/>
      <c r="C194" s="219" t="s">
        <v>551</v>
      </c>
      <c r="D194" s="219" t="s">
        <v>130</v>
      </c>
      <c r="E194" s="220" t="s">
        <v>183</v>
      </c>
      <c r="F194" s="221" t="s">
        <v>862</v>
      </c>
      <c r="G194" s="222" t="s">
        <v>805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143</v>
      </c>
      <c r="AT194" s="231" t="s">
        <v>130</v>
      </c>
      <c r="AU194" s="231" t="s">
        <v>84</v>
      </c>
      <c r="AY194" s="17" t="s">
        <v>127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143</v>
      </c>
      <c r="BM194" s="231" t="s">
        <v>863</v>
      </c>
    </row>
    <row r="195" s="2" customFormat="1" ht="16.5" customHeight="1">
      <c r="A195" s="38"/>
      <c r="B195" s="39"/>
      <c r="C195" s="219" t="s">
        <v>557</v>
      </c>
      <c r="D195" s="219" t="s">
        <v>130</v>
      </c>
      <c r="E195" s="220" t="s">
        <v>864</v>
      </c>
      <c r="F195" s="221" t="s">
        <v>865</v>
      </c>
      <c r="G195" s="222" t="s">
        <v>805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143</v>
      </c>
      <c r="AT195" s="231" t="s">
        <v>130</v>
      </c>
      <c r="AU195" s="231" t="s">
        <v>84</v>
      </c>
      <c r="AY195" s="17" t="s">
        <v>127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143</v>
      </c>
      <c r="BM195" s="231" t="s">
        <v>866</v>
      </c>
    </row>
    <row r="196" s="2" customFormat="1" ht="16.5" customHeight="1">
      <c r="A196" s="38"/>
      <c r="B196" s="39"/>
      <c r="C196" s="219" t="s">
        <v>562</v>
      </c>
      <c r="D196" s="219" t="s">
        <v>130</v>
      </c>
      <c r="E196" s="220" t="s">
        <v>867</v>
      </c>
      <c r="F196" s="221" t="s">
        <v>868</v>
      </c>
      <c r="G196" s="222" t="s">
        <v>805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143</v>
      </c>
      <c r="AT196" s="231" t="s">
        <v>130</v>
      </c>
      <c r="AU196" s="231" t="s">
        <v>84</v>
      </c>
      <c r="AY196" s="17" t="s">
        <v>127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143</v>
      </c>
      <c r="BM196" s="231" t="s">
        <v>869</v>
      </c>
    </row>
    <row r="197" s="2" customFormat="1" ht="16.5" customHeight="1">
      <c r="A197" s="38"/>
      <c r="B197" s="39"/>
      <c r="C197" s="219" t="s">
        <v>567</v>
      </c>
      <c r="D197" s="219" t="s">
        <v>130</v>
      </c>
      <c r="E197" s="220" t="s">
        <v>870</v>
      </c>
      <c r="F197" s="221" t="s">
        <v>871</v>
      </c>
      <c r="G197" s="222" t="s">
        <v>805</v>
      </c>
      <c r="H197" s="223">
        <v>1</v>
      </c>
      <c r="I197" s="224"/>
      <c r="J197" s="225">
        <f>ROUND(I197*H197,2)</f>
        <v>0</v>
      </c>
      <c r="K197" s="226"/>
      <c r="L197" s="44"/>
      <c r="M197" s="283" t="s">
        <v>1</v>
      </c>
      <c r="N197" s="284" t="s">
        <v>41</v>
      </c>
      <c r="O197" s="260"/>
      <c r="P197" s="285">
        <f>O197*H197</f>
        <v>0</v>
      </c>
      <c r="Q197" s="285">
        <v>0</v>
      </c>
      <c r="R197" s="285">
        <f>Q197*H197</f>
        <v>0</v>
      </c>
      <c r="S197" s="285">
        <v>0</v>
      </c>
      <c r="T197" s="28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143</v>
      </c>
      <c r="AT197" s="231" t="s">
        <v>130</v>
      </c>
      <c r="AU197" s="231" t="s">
        <v>84</v>
      </c>
      <c r="AY197" s="17" t="s">
        <v>127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143</v>
      </c>
      <c r="BM197" s="231" t="s">
        <v>872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bxMgrNPTlMDVL+7PK+ZOR7nY4DiT5PG64U3897TUZal8A0GNJtNJGoinQvI3fPm7jbjHTIp3i3HKe3noKPOUTw==" hashValue="pOv3+i5vMgDEEGIRyjPyvu6ixO+Un5ZJoZxA5Xk/9abL0zstdwDY5ZlvmiYQS8gPZglCcJjzq0YX0JTypWnWOA==" algorithmName="SHA-512" password="CC35"/>
  <autoFilter ref="C119:K19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KUCERA-NB\Miroslav Kučera</dc:creator>
  <cp:lastModifiedBy>KUCERA-NB\Miroslav Kučera</cp:lastModifiedBy>
  <dcterms:created xsi:type="dcterms:W3CDTF">2022-02-09T09:42:34Z</dcterms:created>
  <dcterms:modified xsi:type="dcterms:W3CDTF">2022-02-09T09:42:43Z</dcterms:modified>
</cp:coreProperties>
</file>