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81-2021_1 - SO 101 Chodn..." sheetId="2" r:id="rId2"/>
    <sheet name="081-2021_2 - SO 101 Chodn..." sheetId="3" r:id="rId3"/>
    <sheet name="081-2021_3 - Vedlejší roz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'081-2021_1 - SO 101 Chodn...'!$C$86:$K$294</definedName>
    <definedName name="_xlnm.Print_Area" localSheetId="1">'081-2021_1 - SO 101 Chodn...'!$C$4:$J$39,'081-2021_1 - SO 101 Chodn...'!$C$45:$J$68,'081-2021_1 - SO 101 Chodn...'!$C$74:$K$294</definedName>
    <definedName name="_xlnm.Print_Titles" localSheetId="1">'081-2021_1 - SO 101 Chodn...'!$86:$86</definedName>
    <definedName name="_xlnm._FilterDatabase" localSheetId="2" hidden="1">'081-2021_2 - SO 101 Chodn...'!$C$84:$K$270</definedName>
    <definedName name="_xlnm.Print_Area" localSheetId="2">'081-2021_2 - SO 101 Chodn...'!$C$4:$J$39,'081-2021_2 - SO 101 Chodn...'!$C$45:$J$66,'081-2021_2 - SO 101 Chodn...'!$C$72:$K$270</definedName>
    <definedName name="_xlnm.Print_Titles" localSheetId="2">'081-2021_2 - SO 101 Chodn...'!$84:$84</definedName>
    <definedName name="_xlnm._FilterDatabase" localSheetId="3" hidden="1">'081-2021_3 - Vedlejší roz...'!$C$79:$K$103</definedName>
    <definedName name="_xlnm.Print_Area" localSheetId="3">'081-2021_3 - Vedlejší roz...'!$C$4:$J$39,'081-2021_3 - Vedlejší roz...'!$C$45:$J$61,'081-2021_3 - Vedlejší roz...'!$C$67:$K$103</definedName>
    <definedName name="_xlnm.Print_Titles" localSheetId="3">'081-2021_3 - Vedlejší roz...'!$79:$79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70"/>
  <c i="3" r="J37"/>
  <c r="J36"/>
  <c i="1" r="AY56"/>
  <c i="3" r="J35"/>
  <c i="1" r="AX56"/>
  <c i="3" r="BI269"/>
  <c r="BH269"/>
  <c r="BG269"/>
  <c r="BF269"/>
  <c r="T269"/>
  <c r="T268"/>
  <c r="R269"/>
  <c r="R268"/>
  <c r="P269"/>
  <c r="P268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2"/>
  <c r="BH172"/>
  <c r="BG172"/>
  <c r="BF172"/>
  <c r="T172"/>
  <c r="R172"/>
  <c r="P172"/>
  <c r="BI168"/>
  <c r="BH168"/>
  <c r="BG168"/>
  <c r="BF168"/>
  <c r="T168"/>
  <c r="R168"/>
  <c r="P168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2" r="J37"/>
  <c r="J36"/>
  <c i="1" r="AY55"/>
  <c i="2" r="J35"/>
  <c i="1" r="AX55"/>
  <c i="2" r="BI293"/>
  <c r="BH293"/>
  <c r="BG293"/>
  <c r="BF293"/>
  <c r="T293"/>
  <c r="T292"/>
  <c r="R293"/>
  <c r="R292"/>
  <c r="P293"/>
  <c r="P292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R247"/>
  <c r="P247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J229"/>
  <c r="BK169"/>
  <c r="BK177"/>
  <c r="J114"/>
  <c i="3" r="BK161"/>
  <c r="BK257"/>
  <c r="J146"/>
  <c r="BK139"/>
  <c r="J172"/>
  <c i="4" r="J95"/>
  <c r="BK96"/>
  <c r="BK95"/>
  <c i="2" r="BK281"/>
  <c r="BK201"/>
  <c r="BK138"/>
  <c r="J258"/>
  <c r="BK217"/>
  <c r="J117"/>
  <c r="BK226"/>
  <c r="J90"/>
  <c r="BK165"/>
  <c i="3" r="BK246"/>
  <c r="BK117"/>
  <c r="BK157"/>
  <c r="BK111"/>
  <c i="4" r="J103"/>
  <c r="BK91"/>
  <c r="BK93"/>
  <c i="2" r="BK258"/>
  <c r="J169"/>
  <c r="J98"/>
  <c r="J232"/>
  <c r="BK155"/>
  <c r="BK90"/>
  <c r="BK232"/>
  <c r="BK141"/>
  <c r="J173"/>
  <c i="3" r="BK184"/>
  <c r="J239"/>
  <c r="J189"/>
  <c r="BK211"/>
  <c r="BK229"/>
  <c i="4" r="J98"/>
  <c r="BK98"/>
  <c r="J100"/>
  <c r="BK94"/>
  <c i="2" r="J286"/>
  <c r="BK205"/>
  <c r="BK122"/>
  <c r="BK247"/>
  <c r="BK148"/>
  <c i="1" r="AS54"/>
  <c i="3" r="J88"/>
  <c r="J217"/>
  <c r="BK114"/>
  <c i="4" r="BK102"/>
  <c r="J86"/>
  <c i="2" r="J252"/>
  <c r="BK196"/>
  <c r="J265"/>
  <c r="BK162"/>
  <c i="3" r="BK204"/>
  <c r="BK96"/>
  <c r="BK197"/>
  <c r="J136"/>
  <c r="J92"/>
  <c r="J117"/>
  <c i="4" r="BK86"/>
  <c r="J83"/>
  <c r="J99"/>
  <c r="BK83"/>
  <c i="2" r="J226"/>
  <c r="J165"/>
  <c r="BK293"/>
  <c r="BK241"/>
  <c r="BK128"/>
  <c r="J94"/>
  <c r="J281"/>
  <c r="J177"/>
  <c r="J201"/>
  <c r="J128"/>
  <c i="3" r="J193"/>
  <c r="BK88"/>
  <c r="J229"/>
  <c r="J96"/>
  <c r="BK136"/>
  <c r="J204"/>
  <c i="4" r="J92"/>
  <c r="J84"/>
  <c r="J88"/>
  <c r="BK85"/>
  <c i="2" r="BK235"/>
  <c r="J148"/>
  <c r="BK252"/>
  <c r="BK211"/>
  <c r="BK102"/>
  <c r="J293"/>
  <c r="J191"/>
  <c r="J241"/>
  <c r="BK117"/>
  <c i="3" r="J223"/>
  <c r="J157"/>
  <c r="BK265"/>
  <c r="J143"/>
  <c r="J114"/>
  <c r="J265"/>
  <c r="J122"/>
  <c i="4" r="J89"/>
  <c r="J85"/>
  <c r="BK103"/>
  <c r="J87"/>
  <c i="2" r="BK270"/>
  <c r="J162"/>
  <c r="J141"/>
  <c r="BK265"/>
  <c r="J205"/>
  <c r="BK98"/>
  <c r="J184"/>
  <c r="BK275"/>
  <c r="BK184"/>
  <c r="J102"/>
  <c i="3" r="J211"/>
  <c r="BK143"/>
  <c r="J100"/>
  <c r="BK223"/>
  <c r="J168"/>
  <c r="BK179"/>
  <c r="BK269"/>
  <c r="J132"/>
  <c i="4" r="BK88"/>
  <c r="BK99"/>
  <c r="BK90"/>
  <c r="J91"/>
  <c r="BK100"/>
  <c i="2" r="BK286"/>
  <c r="J138"/>
  <c r="BK231"/>
  <c i="3" r="BK251"/>
  <c r="J139"/>
  <c r="J233"/>
  <c r="J179"/>
  <c r="J197"/>
  <c r="BK233"/>
  <c r="BK100"/>
  <c i="4" r="J101"/>
  <c r="BK87"/>
  <c r="J102"/>
  <c r="J90"/>
  <c i="2" r="BK262"/>
  <c r="J155"/>
  <c r="BK111"/>
  <c r="J231"/>
  <c r="BK191"/>
  <c r="BK289"/>
  <c r="J247"/>
  <c r="J135"/>
  <c r="J270"/>
  <c i="3" r="J269"/>
  <c r="BK146"/>
  <c r="J246"/>
  <c r="J184"/>
  <c r="BK172"/>
  <c r="BK239"/>
  <c r="J127"/>
  <c i="4" r="BK97"/>
  <c r="J96"/>
  <c r="BK101"/>
  <c i="2" r="J275"/>
  <c r="J196"/>
  <c r="BK125"/>
  <c r="J289"/>
  <c r="BK229"/>
  <c r="J125"/>
  <c r="J262"/>
  <c r="J211"/>
  <c r="J111"/>
  <c r="BK223"/>
  <c i="3" r="BK262"/>
  <c r="BK127"/>
  <c r="BK217"/>
  <c r="J161"/>
  <c r="BK153"/>
  <c r="BK189"/>
  <c r="J111"/>
  <c i="4" r="J82"/>
  <c r="J93"/>
  <c r="BK89"/>
  <c r="BK82"/>
  <c i="2" r="J217"/>
  <c r="BK173"/>
  <c r="BK94"/>
  <c r="J223"/>
  <c r="J122"/>
  <c r="BK114"/>
  <c r="J235"/>
  <c r="BK135"/>
  <c i="3" r="J257"/>
  <c r="BK168"/>
  <c r="BK132"/>
  <c r="J251"/>
  <c r="BK193"/>
  <c r="J153"/>
  <c r="BK122"/>
  <c r="J262"/>
  <c r="BK92"/>
  <c i="4" r="J94"/>
  <c r="J97"/>
  <c r="BK84"/>
  <c r="BK92"/>
  <c i="2" l="1" r="R89"/>
  <c r="R168"/>
  <c r="P222"/>
  <c r="P234"/>
  <c r="R269"/>
  <c i="3" r="R87"/>
  <c r="P152"/>
  <c r="P203"/>
  <c r="P245"/>
  <c i="2" r="P89"/>
  <c r="P161"/>
  <c r="P168"/>
  <c r="BK222"/>
  <c r="J222"/>
  <c r="J64"/>
  <c r="T222"/>
  <c r="T234"/>
  <c r="T269"/>
  <c i="3" r="T87"/>
  <c r="T152"/>
  <c r="T203"/>
  <c r="T245"/>
  <c i="2" r="T89"/>
  <c r="BK168"/>
  <c r="J168"/>
  <c r="J63"/>
  <c r="R222"/>
  <c r="R234"/>
  <c r="P269"/>
  <c i="3" r="P87"/>
  <c r="P86"/>
  <c r="P85"/>
  <c i="1" r="AU56"/>
  <c i="3" r="R152"/>
  <c r="R203"/>
  <c r="R245"/>
  <c i="4" r="R81"/>
  <c r="R80"/>
  <c i="2" r="BK89"/>
  <c r="J89"/>
  <c r="J61"/>
  <c r="BK161"/>
  <c r="J161"/>
  <c r="J62"/>
  <c r="R161"/>
  <c r="T161"/>
  <c r="T168"/>
  <c r="BK234"/>
  <c r="J234"/>
  <c r="J65"/>
  <c r="BK269"/>
  <c r="J269"/>
  <c r="J66"/>
  <c i="3" r="BK87"/>
  <c r="BK152"/>
  <c r="J152"/>
  <c r="J62"/>
  <c r="BK203"/>
  <c r="J203"/>
  <c r="J63"/>
  <c r="BK245"/>
  <c r="J245"/>
  <c r="J64"/>
  <c i="4" r="BK81"/>
  <c r="J81"/>
  <c r="J60"/>
  <c r="P81"/>
  <c r="P80"/>
  <c i="1" r="AU57"/>
  <c i="4" r="T81"/>
  <c r="T80"/>
  <c i="2" r="BK292"/>
  <c r="J292"/>
  <c r="J67"/>
  <c i="3" r="BK268"/>
  <c r="J268"/>
  <c r="J65"/>
  <c r="J87"/>
  <c r="J61"/>
  <c i="4" r="E48"/>
  <c r="F77"/>
  <c r="BE82"/>
  <c r="BE83"/>
  <c r="BE84"/>
  <c r="BE88"/>
  <c r="BE89"/>
  <c r="BE96"/>
  <c r="BE85"/>
  <c r="BE86"/>
  <c r="BE93"/>
  <c r="BE97"/>
  <c r="BE100"/>
  <c r="BE102"/>
  <c r="J74"/>
  <c r="BE91"/>
  <c r="BE92"/>
  <c r="BE94"/>
  <c r="BE101"/>
  <c r="BE103"/>
  <c r="BE87"/>
  <c r="BE90"/>
  <c r="BE95"/>
  <c r="BE98"/>
  <c r="BE99"/>
  <c i="3" r="E75"/>
  <c r="BE100"/>
  <c r="BE132"/>
  <c r="BE139"/>
  <c r="BE143"/>
  <c r="BE146"/>
  <c r="BE161"/>
  <c r="BE179"/>
  <c r="BE193"/>
  <c r="J52"/>
  <c r="F82"/>
  <c r="BE92"/>
  <c r="BE111"/>
  <c r="BE114"/>
  <c r="BE157"/>
  <c r="BE184"/>
  <c r="BE189"/>
  <c r="BE88"/>
  <c r="BE122"/>
  <c r="BE127"/>
  <c r="BE136"/>
  <c r="BE168"/>
  <c r="BE172"/>
  <c r="BE217"/>
  <c r="BE223"/>
  <c r="BE229"/>
  <c r="BE233"/>
  <c r="BE251"/>
  <c r="BE262"/>
  <c r="BE265"/>
  <c r="BE96"/>
  <c r="BE117"/>
  <c r="BE153"/>
  <c r="BE197"/>
  <c r="BE204"/>
  <c r="BE211"/>
  <c r="BE239"/>
  <c r="BE246"/>
  <c r="BE257"/>
  <c r="BE269"/>
  <c i="2" r="F55"/>
  <c r="BE90"/>
  <c r="BE102"/>
  <c r="BE169"/>
  <c r="BE191"/>
  <c r="BE211"/>
  <c r="BE223"/>
  <c r="BE235"/>
  <c r="BE252"/>
  <c r="BE275"/>
  <c r="E48"/>
  <c r="J52"/>
  <c r="BE94"/>
  <c r="BE98"/>
  <c r="BE117"/>
  <c r="BE122"/>
  <c r="BE125"/>
  <c r="BE141"/>
  <c r="BE148"/>
  <c r="BE155"/>
  <c r="BE165"/>
  <c r="BE184"/>
  <c r="BE201"/>
  <c r="BE205"/>
  <c r="BE217"/>
  <c r="BE289"/>
  <c r="BE111"/>
  <c r="BE135"/>
  <c r="BE138"/>
  <c r="BE162"/>
  <c r="BE173"/>
  <c r="BE196"/>
  <c r="BE232"/>
  <c r="BE258"/>
  <c r="BE270"/>
  <c r="BE281"/>
  <c r="BE286"/>
  <c r="BE293"/>
  <c r="BE114"/>
  <c r="BE128"/>
  <c r="BE177"/>
  <c r="BE226"/>
  <c r="BE229"/>
  <c r="BE231"/>
  <c r="BE241"/>
  <c r="BE247"/>
  <c r="BE262"/>
  <c r="BE265"/>
  <c r="F37"/>
  <c i="1" r="BD55"/>
  <c i="4" r="F35"/>
  <c i="1" r="BB57"/>
  <c i="4" r="F36"/>
  <c i="1" r="BC57"/>
  <c i="4" r="J34"/>
  <c i="1" r="AW57"/>
  <c i="2" r="F34"/>
  <c i="1" r="BA55"/>
  <c i="4" r="F37"/>
  <c i="1" r="BD57"/>
  <c i="3" r="F35"/>
  <c i="1" r="BB56"/>
  <c i="2" r="F36"/>
  <c i="1" r="BC55"/>
  <c i="4" r="F34"/>
  <c i="1" r="BA57"/>
  <c i="2" r="F35"/>
  <c i="1" r="BB55"/>
  <c i="2" r="J34"/>
  <c i="1" r="AW55"/>
  <c i="3" r="F36"/>
  <c i="1" r="BC56"/>
  <c i="3" r="F37"/>
  <c i="1" r="BD56"/>
  <c i="3" r="F34"/>
  <c i="1" r="BA56"/>
  <c i="3" r="J34"/>
  <c i="1" r="AW56"/>
  <c i="3" l="1" r="T86"/>
  <c r="T85"/>
  <c i="2" r="T88"/>
  <c r="T87"/>
  <c i="3" r="R86"/>
  <c r="R85"/>
  <c r="BK86"/>
  <c r="J86"/>
  <c r="J60"/>
  <c i="2" r="P88"/>
  <c r="P87"/>
  <c i="1" r="AU55"/>
  <c i="2" r="R88"/>
  <c r="R87"/>
  <c r="BK88"/>
  <c r="BK87"/>
  <c r="J87"/>
  <c r="J59"/>
  <c i="4" r="BK80"/>
  <c r="J80"/>
  <c r="J59"/>
  <c r="F33"/>
  <c i="1" r="AZ57"/>
  <c i="2" r="F33"/>
  <c i="1" r="AZ55"/>
  <c i="3" r="J33"/>
  <c i="1" r="AV56"/>
  <c r="AT56"/>
  <c r="BC54"/>
  <c r="W32"/>
  <c r="BB54"/>
  <c r="W31"/>
  <c r="AU54"/>
  <c r="BD54"/>
  <c r="W33"/>
  <c i="4" r="J33"/>
  <c i="1" r="AV57"/>
  <c r="AT57"/>
  <c i="2" r="J33"/>
  <c i="1" r="AV55"/>
  <c r="AT55"/>
  <c i="3" r="F33"/>
  <c i="1" r="AZ56"/>
  <c r="BA54"/>
  <c r="W30"/>
  <c i="3" l="1" r="BK85"/>
  <c r="J85"/>
  <c i="2" r="J88"/>
  <c r="J60"/>
  <c r="J30"/>
  <c i="1" r="AG55"/>
  <c r="AX54"/>
  <c r="AY54"/>
  <c i="4" r="J30"/>
  <c i="1" r="AG57"/>
  <c i="3" r="J30"/>
  <c i="1" r="AG56"/>
  <c r="AW54"/>
  <c r="AK30"/>
  <c r="AZ54"/>
  <c r="W29"/>
  <c i="2" l="1" r="J39"/>
  <c i="3" r="J39"/>
  <c i="4" r="J39"/>
  <c i="3" r="J59"/>
  <c i="1" r="AN56"/>
  <c r="AN57"/>
  <c r="AN55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<sst xmlns="http://schemas.openxmlformats.org/spreadsheetml/2006/main">
  <si>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</si>
  <si>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</si>
  <si>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</si>
  <si>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</si>
  <si>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</si>
  <si>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{f0e741d4-95a8-4be8-bd71-653981fe352c}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</si>
  <si>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</si>
  <si>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</si>
  <si>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</si>
  <si>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</si>
  <si>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</si>
  <si>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</si>
  <si>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</si>
  <si>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</si>
  <si>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081/2021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</si>
  <si>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</si>
  <si>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</si>
  <si>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chodníku v ulici Vrchovská a Čáslavská, Markovice</t>
  </si>
  <si>
    <t>KSO:</t>
  </si>
  <si>
    <t/>
  </si>
  <si>
    <t>CC-CZ:</t>
  </si>
  <si>
    <t>Místo:</t>
  </si>
  <si>
    <t>Markovice</t>
  </si>
  <si>
    <t>Datum:</t>
  </si>
  <si>
    <t>7. 1. 2022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</si>
  <si>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</si>
  <si>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</si>
  <si>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</si>
  <si>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</si>
  <si>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</si>
  <si>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</si>
  <si>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</si>
  <si>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</si>
  <si>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</si>
  <si>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</si>
  <si>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</si>
  <si>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</si>
  <si>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</si>
  <si>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</si>
  <si>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</si>
  <si>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</si>
  <si>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</si>
  <si>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</si>
  <si>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</si>
  <si>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</si>
  <si>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</si>
  <si>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</si>
  <si>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</si>
  <si>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</si>
  <si>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</si>
  <si>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</si>
  <si>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</si>
  <si>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</si>
  <si>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</si>
  <si>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</si>
  <si>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</si>
  <si>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</si>
  <si>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</si>
  <si>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</si>
  <si>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</si>
  <si>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</si>
  <si>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</si>
  <si>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</si>
  <si>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</si>
  <si>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</si>
  <si>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</si>
  <si>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</si>
  <si>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</si>
  <si>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</si>
  <si>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</si>
  <si>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</si>
  <si>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</si>
  <si>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</si>
  <si>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</si>
  <si>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</si>
  <si>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</si>
  <si>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</si>
  <si>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</si>
  <si>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</si>
  <si>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</si>
  <si>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081/2021_1</t>
  </si>
  <si>
    <t>SO 101 Chodník_UN</t>
  </si>
  <si>
    <t>STA</t>
  </si>
  <si>
    <t>1</t>
  </si>
  <si>
    <t>{ce35751c-e9d5-45d3-a3e0-3d51888f86c0}</t>
  </si>
  <si>
    <t>2</t>
  </si>
  <si>
    <t>081/2021_2</t>
  </si>
  <si>
    <t>SO 101 Chodník_NN</t>
  </si>
  <si>
    <t>{05d75735-7e86-4a13-b8fd-19c70841acbe}</t>
  </si>
  <si>
    <t>081/2021_3</t>
  </si>
  <si>
    <t>Vedlejší rozpočtové náklady</t>
  </si>
  <si>
    <t>{eea34495-ecdf-42c8-94d5-244166d16f1e}</t>
  </si>
  <si>
    <t>KRYCÍ LIST SOUPISU PRACÍ</t>
  </si>
  <si>
    <t>Objekt:</t>
  </si>
  <si>
    <t>081/2021_1 - SO 101 Chodník_UN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</si>
  <si>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</si>
  <si>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</si>
  <si>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</si>
  <si>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</si>
  <si>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</si>
  <si>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</si>
  <si>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</si>
  <si>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</si>
  <si>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</si>
  <si>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</si>
  <si>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</si>
  <si>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</si>
  <si>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</si>
  <si>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</si>
  <si>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</si>
  <si>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</si>
  <si>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</si>
  <si>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</si>
  <si>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</si>
  <si>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</si>
  <si>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</si>
  <si>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</si>
  <si>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</si>
  <si>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</si>
  <si>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</si>
  <si>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</si>
  <si>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</si>
  <si>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</si>
  <si>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</si>
  <si>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</si>
  <si>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</si>
  <si>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</si>
  <si>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</si>
  <si>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2021 02</t>
  </si>
  <si>
    <t>4</t>
  </si>
  <si>
    <t>128859056</t>
  </si>
  <si>
    <t>Online PSC</t>
  </si>
  <si>
    <t>https://podminky.urs.cz/item/CS_URS_2021_02/111301111</t>
  </si>
  <si>
    <t>VV</t>
  </si>
  <si>
    <t>"dle přílohy situace"</t>
  </si>
  <si>
    <t>"odstranění drnu"25+343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</si>
  <si>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</si>
  <si>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</si>
  <si>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-976017673</t>
  </si>
  <si>
    <t>https://podminky.urs.cz/item/CS_URS_2021_02/113106123</t>
  </si>
  <si>
    <t>"rozebrání dlažby chodníku"12</t>
  </si>
  <si>
    <t>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</si>
  <si>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</si>
  <si>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</si>
  <si>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-1746585088</t>
  </si>
  <si>
    <t>https://podminky.urs.cz/item/CS_URS_2021_02/113107342</t>
  </si>
  <si>
    <t>"asf. kryt ve vjezdu"19</t>
  </si>
  <si>
    <t>122251101</t>
  </si>
  <si>
    <t>Odkopávky a prokopávky nezapažené strojně v hornině třídy těžitelnosti I skupiny 3 do 20 m3</t>
  </si>
  <si>
    <t>m3</t>
  </si>
  <si>
    <t>379013897</t>
  </si>
  <si>
    <t>https://podminky.urs.cz/item/CS_URS_2021_02/122251101</t>
  </si>
  <si>
    <t>"odkopávky pro vjezd"(16,5+3,5)*0,32</t>
  </si>
  <si>
    <t>Mezisoučet</t>
  </si>
  <si>
    <t>"Sanace dle PD v případě neúnosného podloží"</t>
  </si>
  <si>
    <t>"vjezd"(16,5+3,5)*0,15</t>
  </si>
  <si>
    <t>Součet</t>
  </si>
  <si>
    <t>5</t>
  </si>
  <si>
    <t>132251102</t>
  </si>
  <si>
    <t>Hloubení nezapažených rýh šířky do 800 mm strojně s urovnáním dna do předepsaného profilu a spádu v hornině třídy těžitelnosti I skupiny 3 přes 20 do 50 m3</t>
  </si>
  <si>
    <t>-1015111949</t>
  </si>
  <si>
    <t>https://podminky.urs.cz/item/CS_URS_2021_02/132251102</t>
  </si>
  <si>
    <t>"rýha pro zatrubnění příkopu"(12+41+24)*0,4*1</t>
  </si>
  <si>
    <t>6</t>
  </si>
  <si>
    <t>133251101</t>
  </si>
  <si>
    <t>Hloubení nezapažených šachet strojně v hornině třídy těžitelnosti I skupiny 3 do 20 m3</t>
  </si>
  <si>
    <t>-649090684</t>
  </si>
  <si>
    <t>https://podminky.urs.cz/item/CS_URS_2021_02/133251101</t>
  </si>
  <si>
    <t>"revizní šachty zatrubnněí příkopa"2*(1,5*1,5*1,5)</t>
  </si>
  <si>
    <t>7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</si>
  <si>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</si>
  <si>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</si>
  <si>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-267191297</t>
  </si>
  <si>
    <t>https://podminky.urs.cz/item/CS_URS_2021_02/161151103</t>
  </si>
  <si>
    <t>8</t>
  </si>
  <si>
    <t>162702111</t>
  </si>
  <si>
    <t>Vodorovné přemístění drnu na suchu na vzdálenost přes 5000 do 6000 m</t>
  </si>
  <si>
    <t>1901338851</t>
  </si>
  <si>
    <t>https://podminky.urs.cz/item/CS_URS_2021_02/162702111</t>
  </si>
  <si>
    <t>"drn"368</t>
  </si>
  <si>
    <t>9</t>
  </si>
  <si>
    <t>162702119</t>
  </si>
  <si>
    <t>Vodorovné přemístění drnu na suchu Příplatek k ceně za každých dalších i započatých 1000 m</t>
  </si>
  <si>
    <t>-2038183530</t>
  </si>
  <si>
    <t>https://podminky.urs.cz/item/CS_URS_2021_02/162702119</t>
  </si>
  <si>
    <t>"na skládku do 10km"368*4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</si>
  <si>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</si>
  <si>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</si>
  <si>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</si>
  <si>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766434367</t>
  </si>
  <si>
    <t>https://podminky.urs.cz/item/CS_URS_2021_02/162751117</t>
  </si>
  <si>
    <t>"odkopávky"6,4</t>
  </si>
  <si>
    <t>"sanace"3</t>
  </si>
  <si>
    <t>"rýha pro zatrubnění příkopu"30,8</t>
  </si>
  <si>
    <t>"revizní šachty zatrubnněí příkopa"2*6,75</t>
  </si>
  <si>
    <t>11</t>
  </si>
  <si>
    <t>171151103</t>
  </si>
  <si>
    <t>Uložení sypanin do násypů strojně s rozprostřením sypaniny ve vrstvách a s hrubým urovnáním zhutněných z hornin soudržných jakékoliv třídy těžitelnosti</t>
  </si>
  <si>
    <t>2084220880</t>
  </si>
  <si>
    <t>https://podminky.urs.cz/item/CS_URS_2021_02/171151103</t>
  </si>
  <si>
    <t>"zřízení násypu chodníku"((1,18+1,18+1,18+1,3+0,72+1+0,7+0,47+0,37+0,45+0,45)/11)*196</t>
  </si>
  <si>
    <t>12</t>
  </si>
  <si>
    <t>M</t>
  </si>
  <si>
    <t>58331202</t>
  </si>
  <si>
    <t>štěrkodrť netříděná do 100mm amfibolit</t>
  </si>
  <si>
    <t>t</t>
  </si>
  <si>
    <t>1324410112</t>
  </si>
  <si>
    <t>https://podminky.urs.cz/item/CS_URS_2021_02/58331202</t>
  </si>
  <si>
    <t>"zřízení násypu pro chodník"160,364*1,9</t>
  </si>
  <si>
    <t>13</t>
  </si>
  <si>
    <t>171201201</t>
  </si>
  <si>
    <t>Uložení sypaniny na skládky nebo meziskládky bez hutnění s upravením uložené sypaniny do předepsaného tvaru</t>
  </si>
  <si>
    <t>-2101482776</t>
  </si>
  <si>
    <t>https://podminky.urs.cz/item/CS_URS_2021_02/171201201</t>
  </si>
  <si>
    <t>14</t>
  </si>
  <si>
    <t>171201231</t>
  </si>
  <si>
    <t>Poplatek za uložení stavebního odpadu na recyklační skládce (skládkovné) zeminy a kamení zatříděného do Katalogu odpadů pod kódem 17 05 04</t>
  </si>
  <si>
    <t>1508160852</t>
  </si>
  <si>
    <t>https://podminky.urs.cz/item/CS_URS_2021_02/171201231</t>
  </si>
  <si>
    <t>181951112</t>
  </si>
  <si>
    <t>Úprava pláně vyrovnáním výškových rozdílů strojně v hornině třídy těžitelnosti I, skupiny 1 až 3 se zhutněním</t>
  </si>
  <si>
    <t>2060711441</t>
  </si>
  <si>
    <t>https://podminky.urs.cz/item/CS_URS_2021_02/181951112</t>
  </si>
  <si>
    <t>"dle přílohy Situace stavby a Vzorové příčné řezy"</t>
  </si>
  <si>
    <t>"chodník"24+342+1,2</t>
  </si>
  <si>
    <t>"vjezd"16,5+3,5</t>
  </si>
  <si>
    <t>Vodorovné konstrukce</t>
  </si>
  <si>
    <t>16</t>
  </si>
  <si>
    <t>451573111</t>
  </si>
  <si>
    <t>Lože pod potrubí, stoky a drobné objekty v otevřeném výkopu z písku a štěrkopísku do 63 mm</t>
  </si>
  <si>
    <t>-903140885</t>
  </si>
  <si>
    <t>https://podminky.urs.cz/item/CS_URS_2021_02/451573111</t>
  </si>
  <si>
    <t>"rýha pro zatrubnění příkopu"(12+41+24)*1*0,1</t>
  </si>
  <si>
    <t>17</t>
  </si>
  <si>
    <t>452384111</t>
  </si>
  <si>
    <t>Podkladní a vyrovnávací konstrukce z betonu pražce z prostého betonu tř. C 12/15 pod potrubí v otevřeném výkopu, průřezové plochy do 25000 mm2</t>
  </si>
  <si>
    <t>m</t>
  </si>
  <si>
    <t>638696340</t>
  </si>
  <si>
    <t>https://podminky.urs.cz/item/CS_URS_2021_02/452384111</t>
  </si>
  <si>
    <t>"potrubí DN 500"12+41+24</t>
  </si>
  <si>
    <t>Komunikace pozemní</t>
  </si>
  <si>
    <t>18</t>
  </si>
  <si>
    <t>564861111</t>
  </si>
  <si>
    <t>Podklad ze štěrkodrti ŠD s rozprostřením a zhutněním, po zhutnění tl. 200 mm</t>
  </si>
  <si>
    <t>457992489</t>
  </si>
  <si>
    <t>https://podminky.urs.cz/item/CS_URS_2021_02/564861111</t>
  </si>
  <si>
    <t>19</t>
  </si>
  <si>
    <t>564871116</t>
  </si>
  <si>
    <t>Podklad ze štěrkodrti ŠD s rozprostřením a zhutněním, po zhutnění tl. 300 mm</t>
  </si>
  <si>
    <t>238851410</t>
  </si>
  <si>
    <t>https://podminky.urs.cz/item/CS_URS_2021_02/564871116</t>
  </si>
  <si>
    <t>20</t>
  </si>
  <si>
    <t>567122114</t>
  </si>
  <si>
    <t>Podklad ze směsi stmelené cementem SC bez dilatačních spár, s rozprostřením a zhutněním SC C 8/10 (KSC I), po zhutnění tl. 150 mm</t>
  </si>
  <si>
    <t>-661076967</t>
  </si>
  <si>
    <t>https://podminky.urs.cz/item/CS_URS_2021_02/567122114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</si>
  <si>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</si>
  <si>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</si>
  <si>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-1314098179</t>
  </si>
  <si>
    <t>https://podminky.urs.cz/item/CS_URS_2021_02/596211111</t>
  </si>
  <si>
    <t>"plochy ze Situace stavby a Vzorové příčné řezy"</t>
  </si>
  <si>
    <t>"šedá chodník 10/20"24+342-1,2</t>
  </si>
  <si>
    <t>"čedá chodník 10/20 rovné hrany"1,2</t>
  </si>
  <si>
    <t>"červená reliéfní 10/20"1,2</t>
  </si>
  <si>
    <t>22</t>
  </si>
  <si>
    <t>59245006</t>
  </si>
  <si>
    <t>dlažba tvar obdélník betonová pro nevidomé 200x100x60mm barevná</t>
  </si>
  <si>
    <t>-2066683583</t>
  </si>
  <si>
    <t>https://podminky.urs.cz/item/CS_URS_2021_02/59245006</t>
  </si>
  <si>
    <t>1,2*1,05</t>
  </si>
  <si>
    <t>23</t>
  </si>
  <si>
    <t>59245018</t>
  </si>
  <si>
    <t>dlažba tvar obdélník betonová 200x100x60mm přírodní</t>
  </si>
  <si>
    <t>-720152826</t>
  </si>
  <si>
    <t>https://podminky.urs.cz/item/CS_URS_2021_02/59245018</t>
  </si>
  <si>
    <t>364,8*1,02</t>
  </si>
  <si>
    <t>24</t>
  </si>
  <si>
    <t>59245018R</t>
  </si>
  <si>
    <t>dlažba tvar obdélník betonová 200x100x60mm přírodní - ROVNÉ HRANY</t>
  </si>
  <si>
    <t>-652710603</t>
  </si>
  <si>
    <t>"šedá chodník 10/20 rovné hrany"1,2</t>
  </si>
  <si>
    <t>25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</si>
  <si>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</si>
  <si>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</si>
  <si>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-1941309925</t>
  </si>
  <si>
    <t>https://podminky.urs.cz/item/CS_URS_2021_02/596211211</t>
  </si>
  <si>
    <t>"vjezdy 10/20 antracit rovné hrany"16,5</t>
  </si>
  <si>
    <t>"vjezd reliéfní červená"3,5</t>
  </si>
  <si>
    <t>26</t>
  </si>
  <si>
    <t>59245005</t>
  </si>
  <si>
    <t>dlažba tvar obdélník betonová 200x100x80mm barevná</t>
  </si>
  <si>
    <t>-1274815416</t>
  </si>
  <si>
    <t>https://podminky.urs.cz/item/CS_URS_2021_02/59245005</t>
  </si>
  <si>
    <t>16,5*1,05</t>
  </si>
  <si>
    <t>27</t>
  </si>
  <si>
    <t>59245226</t>
  </si>
  <si>
    <t>dlažba tvar obdélník betonová pro nevidomé 200x100x80mm barevná</t>
  </si>
  <si>
    <t>-1508785261</t>
  </si>
  <si>
    <t>https://podminky.urs.cz/item/CS_URS_2021_02/59245226</t>
  </si>
  <si>
    <t>3,5*1,02</t>
  </si>
  <si>
    <t>Trubní vedení</t>
  </si>
  <si>
    <t>28</t>
  </si>
  <si>
    <t>811421111</t>
  </si>
  <si>
    <t>Montáž potrubí z trub betonových (přímých) s polodrážkou v otevřeném výkopu ve sklonu do 20 % s integrovaným pryžovým těsněním DN 500</t>
  </si>
  <si>
    <t>-1741656832</t>
  </si>
  <si>
    <t>https://podminky.urs.cz/item/CS_URS_2021_02/811421111</t>
  </si>
  <si>
    <t>"montáž potrubí DN 500"12+41+24</t>
  </si>
  <si>
    <t>29</t>
  </si>
  <si>
    <t>59223018</t>
  </si>
  <si>
    <t>trouba betonová hrdlová propojovací DN 500</t>
  </si>
  <si>
    <t>-444356459</t>
  </si>
  <si>
    <t>https://podminky.urs.cz/item/CS_URS_2021_02/59223018</t>
  </si>
  <si>
    <t>77*1,01 'Přepočtené koeficientem množství</t>
  </si>
  <si>
    <t>30</t>
  </si>
  <si>
    <t>894411141</t>
  </si>
  <si>
    <t>Zřízení šachet kanalizačních z betonových dílců výšky vstupu do 1,50 m s obložením dna betonem tř. C 25/30, na potrubí DN 500</t>
  </si>
  <si>
    <t>kus</t>
  </si>
  <si>
    <t>-38491223</t>
  </si>
  <si>
    <t>https://podminky.urs.cz/item/CS_URS_2021_02/894411141</t>
  </si>
  <si>
    <t>31</t>
  </si>
  <si>
    <t>07012022R</t>
  </si>
  <si>
    <t>Kompletní železobetonová šachta včetně dna</t>
  </si>
  <si>
    <t>1839035493</t>
  </si>
  <si>
    <t>32</t>
  </si>
  <si>
    <t>59221170</t>
  </si>
  <si>
    <t>deska zákrytová železobetonová D 100x7cm (pro stuvou skruž D 80cm)</t>
  </si>
  <si>
    <t>-1269597954</t>
  </si>
  <si>
    <t>https://podminky.urs.cz/item/CS_URS_2021_02/59221170</t>
  </si>
  <si>
    <t>Ostatní konstrukce a práce, bourání</t>
  </si>
  <si>
    <t>33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</si>
  <si>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</si>
  <si>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</si>
  <si>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659128640</t>
  </si>
  <si>
    <t>https://podminky.urs.cz/item/CS_URS_2021_02/916231213</t>
  </si>
  <si>
    <t>"záhonový 5/20"140+31+13+13+170</t>
  </si>
  <si>
    <t>"obrubník 10/25"7,5</t>
  </si>
  <si>
    <t>34</t>
  </si>
  <si>
    <t>59217011</t>
  </si>
  <si>
    <t>obrubník betonový zahradní 500x50x200mm</t>
  </si>
  <si>
    <t>-433676798</t>
  </si>
  <si>
    <t>https://podminky.urs.cz/item/CS_URS_2021_02/59217011</t>
  </si>
  <si>
    <t>367*1,02</t>
  </si>
  <si>
    <t>35</t>
  </si>
  <si>
    <t>59217001</t>
  </si>
  <si>
    <t>obrubník betonový zahradní 1000x50x250mm</t>
  </si>
  <si>
    <t>1992771161</t>
  </si>
  <si>
    <t>https://podminky.urs.cz/item/CS_URS_2021_02/59217001</t>
  </si>
  <si>
    <t>7,5*1,05</t>
  </si>
  <si>
    <t>36</t>
  </si>
  <si>
    <t>916991121</t>
  </si>
  <si>
    <t>Lože pod obrubníky, krajníky nebo obruby z dlažebních kostek z betonu prostého</t>
  </si>
  <si>
    <t>1877136898</t>
  </si>
  <si>
    <t>https://podminky.urs.cz/item/CS_URS_2021_02/916991121</t>
  </si>
  <si>
    <t>"dle obrub"</t>
  </si>
  <si>
    <t>"10/25"7,5*0,3*0,05</t>
  </si>
  <si>
    <t>"5/20"9*0,25*0,05</t>
  </si>
  <si>
    <t>37</t>
  </si>
  <si>
    <t>919441211</t>
  </si>
  <si>
    <t>Čelo propustku včetně římsy ze zdiva z lomového kamene, pro propustek z trub DN 300 až 500 mm</t>
  </si>
  <si>
    <t>-1565196422</t>
  </si>
  <si>
    <t>https://podminky.urs.cz/item/CS_URS_2021_02/919441211</t>
  </si>
  <si>
    <t>"vtokové čelo zatrubnění příkopa z lomového kamene"1</t>
  </si>
  <si>
    <t>38</t>
  </si>
  <si>
    <t>966008112</t>
  </si>
  <si>
    <t>Bourání trubního propustku s odklizením a uložením vybouraného materiálu na skládku na vzdálenost do 3 m nebo s naložením na dopravní prostředek z trub DN přes 300 do 500 mm</t>
  </si>
  <si>
    <t>799027117</t>
  </si>
  <si>
    <t>https://podminky.urs.cz/item/CS_URS_2021_02/966008112</t>
  </si>
  <si>
    <t>"bourání trubního propustku"12</t>
  </si>
  <si>
    <t>39</t>
  </si>
  <si>
    <t>966008311</t>
  </si>
  <si>
    <t>Bourání trubního propustku s odklizením a uložením vybouraného materiálu na skládku na vzdálenost do 3 m nebo s naložením na dopravní prostředek čela z betonu železového</t>
  </si>
  <si>
    <t>-1624563696</t>
  </si>
  <si>
    <t>https://podminky.urs.cz/item/CS_URS_2021_02/966008311</t>
  </si>
  <si>
    <t>"bourání čela propustku"2*(3*0,5*2)+(1,65*0,5*1,5)</t>
  </si>
  <si>
    <t>997</t>
  </si>
  <si>
    <t>Přesun sutě</t>
  </si>
  <si>
    <t>40</t>
  </si>
  <si>
    <t>997221561</t>
  </si>
  <si>
    <t>Vodorovná doprava suti bez naložení, ale se složením a s hrubým urovnáním z kusových materiálů, na vzdálenost do 1 km</t>
  </si>
  <si>
    <t>1353042718</t>
  </si>
  <si>
    <t>https://podminky.urs.cz/item/CS_URS_2021_02/997221561</t>
  </si>
  <si>
    <t>"beton"3,12+11,76+17,371</t>
  </si>
  <si>
    <t>"živice"4,18</t>
  </si>
  <si>
    <t>41</t>
  </si>
  <si>
    <t>997221569</t>
  </si>
  <si>
    <t>Vodorovná doprava suti bez naložení, ale se složením a s hrubým urovnáním Příplatek k ceně za každý další i započatý 1 km přes 1 km</t>
  </si>
  <si>
    <t>441390718</t>
  </si>
  <si>
    <t>https://podminky.urs.cz/item/CS_URS_2021_02/997221569</t>
  </si>
  <si>
    <t>"na skládku do 10km"</t>
  </si>
  <si>
    <t>"beton"(3,12+11,76+17,371)*9</t>
  </si>
  <si>
    <t>"živice"4,18*9</t>
  </si>
  <si>
    <t>42</t>
  </si>
  <si>
    <t>997221611</t>
  </si>
  <si>
    <t>Nakládání na dopravní prostředky pro vodorovnou dopravu suti</t>
  </si>
  <si>
    <t>-2080973040</t>
  </si>
  <si>
    <t>https://podminky.urs.cz/item/CS_URS_2021_02/997221611</t>
  </si>
  <si>
    <t>43</t>
  </si>
  <si>
    <t>997221861</t>
  </si>
  <si>
    <t>Poplatek za uložení stavebního odpadu na recyklační skládce (skládkovné) z prostého betonu zatříděného do Katalogu odpadů pod kódem 17 01 01</t>
  </si>
  <si>
    <t>-1655793327</t>
  </si>
  <si>
    <t>https://podminky.urs.cz/item/CS_URS_2021_02/997221861</t>
  </si>
  <si>
    <t>44</t>
  </si>
  <si>
    <t>997221875</t>
  </si>
  <si>
    <t>Poplatek za uložení stavebního odpadu na recyklační skládce (skládkovné) asfaltového bez obsahu dehtu zatříděného do Katalogu odpadů pod kódem 17 03 02</t>
  </si>
  <si>
    <t>-240762321</t>
  </si>
  <si>
    <t>https://podminky.urs.cz/item/CS_URS_2021_02/997221875</t>
  </si>
  <si>
    <t>998</t>
  </si>
  <si>
    <t>Přesun hmot</t>
  </si>
  <si>
    <t>45</t>
  </si>
  <si>
    <t>998223011</t>
  </si>
  <si>
    <t>Přesun hmot pro pozemní komunikace s krytem dlážděným dopravní vzdálenost do 200 m jakékoliv délky objektu</t>
  </si>
  <si>
    <t>1472885383</t>
  </si>
  <si>
    <t>https://podminky.urs.cz/item/CS_URS_2021_02/998223011</t>
  </si>
  <si>
    <t>081/2021_2 - SO 101 Chodník_NN</t>
  </si>
  <si>
    <t>-1430982037</t>
  </si>
  <si>
    <t>"odstranění drnu"3,5+7</t>
  </si>
  <si>
    <t>-839914873</t>
  </si>
  <si>
    <t>"asf. kryt ve vjezdu"5,8</t>
  </si>
  <si>
    <t>113202111</t>
  </si>
  <si>
    <t>Vytrhání obrub s vybouráním lože, s přemístěním hmot na skládku na vzdálenost do 3 m nebo s naložením na dopravní prostředek z krajníků nebo obrubníků stojatých</t>
  </si>
  <si>
    <t>-176292867</t>
  </si>
  <si>
    <t>https://podminky.urs.cz/item/CS_URS_2021_02/113202111</t>
  </si>
  <si>
    <t>"silniční obruby"5</t>
  </si>
  <si>
    <t>-1998227673</t>
  </si>
  <si>
    <t>"odkopávky pro chodník"7*0,2+3,5*0,2+3,7*0,2</t>
  </si>
  <si>
    <t>"odkopávky pro vjezd"5,8*0,32</t>
  </si>
  <si>
    <t>"chodník"7*0,15+3,5*0,15+3,7*0,15</t>
  </si>
  <si>
    <t>"vjezd"5,8*0,15</t>
  </si>
  <si>
    <t>1214638451</t>
  </si>
  <si>
    <t>"drn"10,5</t>
  </si>
  <si>
    <t>1665798962</t>
  </si>
  <si>
    <t>"na skládku do 10km"10,5*4</t>
  </si>
  <si>
    <t>-355488691</t>
  </si>
  <si>
    <t>"odkopávky"4,696</t>
  </si>
  <si>
    <t>1152677300</t>
  </si>
  <si>
    <t>-1753410618</t>
  </si>
  <si>
    <t>180405111</t>
  </si>
  <si>
    <t>Založení trávníků ve vegetačních dlaždicích nebo prefabrikátech výsevem semene v rovině nebo na svahu do 1:5</t>
  </si>
  <si>
    <t>-1886083984</t>
  </si>
  <si>
    <t>https://podminky.urs.cz/item/CS_URS_2021_02/180405111</t>
  </si>
  <si>
    <t>"dle přílohy situace stavby"</t>
  </si>
  <si>
    <t>"osetí travním semenem"207+211</t>
  </si>
  <si>
    <t>00572410</t>
  </si>
  <si>
    <t>osivo směs travní parková</t>
  </si>
  <si>
    <t>kg</t>
  </si>
  <si>
    <t>1793186833</t>
  </si>
  <si>
    <t>https://podminky.urs.cz/item/CS_URS_2021_02/00572410</t>
  </si>
  <si>
    <t>418*0,05</t>
  </si>
  <si>
    <t>181311103</t>
  </si>
  <si>
    <t>Rozprostření a urovnání ornice v rovině nebo ve svahu sklonu do 1:5 ručně při souvislé ploše, tl. vrstvy do 200 mm</t>
  </si>
  <si>
    <t>28827873</t>
  </si>
  <si>
    <t>https://podminky.urs.cz/item/CS_URS_2021_02/181311103</t>
  </si>
  <si>
    <t>"ohumusování"207+211</t>
  </si>
  <si>
    <t>10364101</t>
  </si>
  <si>
    <t xml:space="preserve">zemina pro terénní úpravy -  ornice</t>
  </si>
  <si>
    <t>621531545</t>
  </si>
  <si>
    <t>https://podminky.urs.cz/item/CS_URS_2021_02/10364101</t>
  </si>
  <si>
    <t>"nákup ornice" 418*0,15*1,8</t>
  </si>
  <si>
    <t>1072506964</t>
  </si>
  <si>
    <t>"chodník"10+2,3+0,7+1,2</t>
  </si>
  <si>
    <t>"vjezd"5,8</t>
  </si>
  <si>
    <t>800114988</t>
  </si>
  <si>
    <t>1302475067</t>
  </si>
  <si>
    <t>2113559027</t>
  </si>
  <si>
    <t>"chodník"7+3,5+3,7</t>
  </si>
  <si>
    <t>569851111</t>
  </si>
  <si>
    <t>Zpevnění krajnic nebo komunikací pro pěší s rozprostřením a zhutněním, po zhutnění štěrkodrtí tl. 150 mm</t>
  </si>
  <si>
    <t>480442640</t>
  </si>
  <si>
    <t>https://podminky.urs.cz/item/CS_URS_2021_02/569851111</t>
  </si>
  <si>
    <t>"nezpevněná krajnice"13*0,5</t>
  </si>
  <si>
    <t>-1771559352</t>
  </si>
  <si>
    <t>"šedá chodník 10/20"10+2,3-0,7-1,2</t>
  </si>
  <si>
    <t>"čedá chodník 10/20 rovné hrany"0,7+1,2</t>
  </si>
  <si>
    <t>"červená reliéfní 10/20"0,7+1,2</t>
  </si>
  <si>
    <t>-2025492443</t>
  </si>
  <si>
    <t>1,9*1,05</t>
  </si>
  <si>
    <t>-1573034101</t>
  </si>
  <si>
    <t>10,4*1,05</t>
  </si>
  <si>
    <t>-923006162</t>
  </si>
  <si>
    <t>"Šedá chodník 10/20 rovné hrany"0,7+1,2</t>
  </si>
  <si>
    <t>-15438147</t>
  </si>
  <si>
    <t>"vjezdy 10/20 antracit"5,8</t>
  </si>
  <si>
    <t>-1241566457</t>
  </si>
  <si>
    <t>5,8*1,05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</si>
  <si>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</si>
  <si>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</si>
  <si>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1736949068</t>
  </si>
  <si>
    <t>https://podminky.urs.cz/item/CS_URS_2021_02/916131213</t>
  </si>
  <si>
    <t>"obrubník 15/25"14+28+7</t>
  </si>
  <si>
    <t>"obrubník 15/15"3+3+9</t>
  </si>
  <si>
    <t>"obrubník 15-25/15"8</t>
  </si>
  <si>
    <t>59217031</t>
  </si>
  <si>
    <t>obrubník betonový silniční 1000x150x250mm</t>
  </si>
  <si>
    <t>406872810</t>
  </si>
  <si>
    <t>https://podminky.urs.cz/item/CS_URS_2021_02/59217031</t>
  </si>
  <si>
    <t>49*1,05</t>
  </si>
  <si>
    <t>59217032</t>
  </si>
  <si>
    <t>obrubník betonový silniční 1000x150x150mm</t>
  </si>
  <si>
    <t>1226944460</t>
  </si>
  <si>
    <t>https://podminky.urs.cz/item/CS_URS_2021_02/59217032</t>
  </si>
  <si>
    <t>15*1,05</t>
  </si>
  <si>
    <t>59217030</t>
  </si>
  <si>
    <t>obrubník betonový silniční přechodový 1000x150x150-250mm</t>
  </si>
  <si>
    <t>1695426702</t>
  </si>
  <si>
    <t>https://podminky.urs.cz/item/CS_URS_2021_02/59217030</t>
  </si>
  <si>
    <t>8*1,125</t>
  </si>
  <si>
    <t>686888767</t>
  </si>
  <si>
    <t>"záhonový 5/20"2+4+3</t>
  </si>
  <si>
    <t>1457091578</t>
  </si>
  <si>
    <t>9*1,11</t>
  </si>
  <si>
    <t>-1343180684</t>
  </si>
  <si>
    <t>"15/25"72*0,35*0,05</t>
  </si>
  <si>
    <t>1303116820</t>
  </si>
  <si>
    <t>"beton"1,025</t>
  </si>
  <si>
    <t>"živice"1,276</t>
  </si>
  <si>
    <t>-950900429</t>
  </si>
  <si>
    <t>"beton"1,025*9</t>
  </si>
  <si>
    <t>"živice"1,276*9</t>
  </si>
  <si>
    <t>1931740644</t>
  </si>
  <si>
    <t>493143770</t>
  </si>
  <si>
    <t>1233471859</t>
  </si>
  <si>
    <t>-86217540</t>
  </si>
  <si>
    <t>081/2021_3 - Vedlejší rozpočtové náklady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</si>
  <si>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</si>
  <si>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</si>
  <si>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</si>
  <si>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</si>
  <si>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</si>
  <si>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</si>
  <si>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654438034</t>
  </si>
  <si>
    <t>1102</t>
  </si>
  <si>
    <t>Vytýčení inženýrských sítí správci sítí včetně zpětného protokolárního předání sítí správcům sítí</t>
  </si>
  <si>
    <t>-1151629213</t>
  </si>
  <si>
    <t>1103</t>
  </si>
  <si>
    <t>Ručně kopané sondy pro ověření polohy inženýrských sítí (předpoklad 10ks)</t>
  </si>
  <si>
    <t>1601781870</t>
  </si>
  <si>
    <t>1104</t>
  </si>
  <si>
    <t>Dokumentace všech přilehlých objektů před zahájením prací (fotodokumentace - 3x CD, znalecký posudek)</t>
  </si>
  <si>
    <t>284857151</t>
  </si>
  <si>
    <t>1105</t>
  </si>
  <si>
    <t>Zajištění a zřízení dopravy, regulace a ochrany dopravy během stavby včetně DIO, zřízení, provozu a odstranění přechodného dopravního značení včetně opotřebení</t>
  </si>
  <si>
    <t>273000124</t>
  </si>
  <si>
    <t>1106</t>
  </si>
  <si>
    <t>Vypracování a předání KZP dle SOD</t>
  </si>
  <si>
    <t>36303058</t>
  </si>
  <si>
    <t>1107</t>
  </si>
  <si>
    <t>Předání rizik Zhotovitele a subdodavatelů KooBOZP pro zpracování Plánu BOZP</t>
  </si>
  <si>
    <t>-1180309429</t>
  </si>
  <si>
    <t>1108</t>
  </si>
  <si>
    <t>Zajištění ochrany inženýrských sítí pro přejezd stavební techniky ocelovými plechy či panely</t>
  </si>
  <si>
    <t>76395703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</si>
  <si>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</si>
  <si>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</si>
  <si>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1141747363</t>
  </si>
  <si>
    <t>1110</t>
  </si>
  <si>
    <t>Zajištění plné ochrany stávající vegetace na stavbě</t>
  </si>
  <si>
    <t>-1826460654</t>
  </si>
  <si>
    <t>1111</t>
  </si>
  <si>
    <t>Zajištění vstupu do objektů dřevěnými lávkami s pevným zábradlím a výškovou úpravou dle požadavku KooBOZP</t>
  </si>
  <si>
    <t>404784335</t>
  </si>
  <si>
    <t>1112</t>
  </si>
  <si>
    <t>Zajištění oplocení stavby pevnými zábranami dle požadavku KooBOZP</t>
  </si>
  <si>
    <t>870211363</t>
  </si>
  <si>
    <t>1113</t>
  </si>
  <si>
    <t>Zařízení staveniště, zřízení, provoz a odstranění</t>
  </si>
  <si>
    <t>-1567807861</t>
  </si>
  <si>
    <t>1114</t>
  </si>
  <si>
    <t>Provoz investora</t>
  </si>
  <si>
    <t>842328019</t>
  </si>
  <si>
    <t>1115</t>
  </si>
  <si>
    <t>Poplatek za zábor veřejného prostranství</t>
  </si>
  <si>
    <t>2047032270</t>
  </si>
  <si>
    <t>1116</t>
  </si>
  <si>
    <t>Poplatek za zábor komunikace ve správě SÚS, ŘSD apod.</t>
  </si>
  <si>
    <t>888688258</t>
  </si>
  <si>
    <t>1117</t>
  </si>
  <si>
    <t>Provedení zkoušek a měření únosnosti konstrukčních vrstev akredit. zkušebnou Zhotovitele v souladu s TKP 5 a ČSN 736126-1_x000d_
"dle ČSN 736133 -1x 100bm - únosnost pláně" min. 8ks_x000d_
"dle TKP 5 a ČSN 736126 -1 - zkoušky na vrstvách - statická" min. 9ks</t>
  </si>
  <si>
    <t>796905576</t>
  </si>
  <si>
    <t>1118</t>
  </si>
  <si>
    <t>Projednání PD Trvalého DZ s PČR a OD investora</t>
  </si>
  <si>
    <t>-869446102</t>
  </si>
  <si>
    <t>1119</t>
  </si>
  <si>
    <t>Předání všech dokladů v počtu dle SOD</t>
  </si>
  <si>
    <t>1774190061</t>
  </si>
  <si>
    <t>1120</t>
  </si>
  <si>
    <t>Projektová dokumentace skutečně provedeného stavu dle SOD včetně návodu na obsluhu a údržbu v českém jazyce stvrzeném uživatelem (3x tištěná dokumentace, 3x CD)</t>
  </si>
  <si>
    <t>-509111118</t>
  </si>
  <si>
    <t>1121</t>
  </si>
  <si>
    <t>Geodetické zaměření skutečného provedení stavby výškopisné a polohopisné (6x tištěná dokumentace, 6x CD)</t>
  </si>
  <si>
    <t>438783361</t>
  </si>
  <si>
    <t>1122</t>
  </si>
  <si>
    <t>Geometrický plán skutečného provedení stavby včetně stvrzení příslušným Katastrálním úřadem (6x tištěná dokumentace, 6x CD)</t>
  </si>
  <si>
    <t>-1805927632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</si>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</sst>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301111" TargetMode="External" /><Relationship Id="rId2" Type="http://schemas.openxmlformats.org/officeDocument/2006/relationships/hyperlink" Target="https://podminky.urs.cz/item/CS_URS_2021_02/113106123" TargetMode="External" /><Relationship Id="rId3" Type="http://schemas.openxmlformats.org/officeDocument/2006/relationships/hyperlink" Target="https://podminky.urs.cz/item/CS_URS_2021_02/113107342" TargetMode="External" /><Relationship Id="rId4" Type="http://schemas.openxmlformats.org/officeDocument/2006/relationships/hyperlink" Target="https://podminky.urs.cz/item/CS_URS_2021_02/122251101" TargetMode="External" /><Relationship Id="rId5" Type="http://schemas.openxmlformats.org/officeDocument/2006/relationships/hyperlink" Target="https://podminky.urs.cz/item/CS_URS_2021_02/132251102" TargetMode="External" /><Relationship Id="rId6" Type="http://schemas.openxmlformats.org/officeDocument/2006/relationships/hyperlink" Target="https://podminky.urs.cz/item/CS_URS_2021_02/133251101" TargetMode="External" /><Relationship Id="rId7" Type="http://schemas.openxmlformats.org/officeDocument/2006/relationships/hyperlink" Target="https://podminky.urs.cz/item/CS_URS_2021_02/161151103" TargetMode="External" /><Relationship Id="rId8" Type="http://schemas.openxmlformats.org/officeDocument/2006/relationships/hyperlink" Target="https://podminky.urs.cz/item/CS_URS_2021_02/162702111" TargetMode="External" /><Relationship Id="rId9" Type="http://schemas.openxmlformats.org/officeDocument/2006/relationships/hyperlink" Target="https://podminky.urs.cz/item/CS_URS_2021_02/162702119" TargetMode="External" /><Relationship Id="rId10" Type="http://schemas.openxmlformats.org/officeDocument/2006/relationships/hyperlink" Target="https://podminky.urs.cz/item/CS_URS_2021_02/162751117" TargetMode="External" /><Relationship Id="rId11" Type="http://schemas.openxmlformats.org/officeDocument/2006/relationships/hyperlink" Target="https://podminky.urs.cz/item/CS_URS_2021_02/171151103" TargetMode="External" /><Relationship Id="rId12" Type="http://schemas.openxmlformats.org/officeDocument/2006/relationships/hyperlink" Target="https://podminky.urs.cz/item/CS_URS_2021_02/58331202" TargetMode="External" /><Relationship Id="rId13" Type="http://schemas.openxmlformats.org/officeDocument/2006/relationships/hyperlink" Target="https://podminky.urs.cz/item/CS_URS_2021_02/171201201" TargetMode="External" /><Relationship Id="rId14" Type="http://schemas.openxmlformats.org/officeDocument/2006/relationships/hyperlink" Target="https://podminky.urs.cz/item/CS_URS_2021_02/171201231" TargetMode="External" /><Relationship Id="rId15" Type="http://schemas.openxmlformats.org/officeDocument/2006/relationships/hyperlink" Target="https://podminky.urs.cz/item/CS_URS_2021_02/181951112" TargetMode="External" /><Relationship Id="rId16" Type="http://schemas.openxmlformats.org/officeDocument/2006/relationships/hyperlink" Target="https://podminky.urs.cz/item/CS_URS_2021_02/451573111" TargetMode="External" /><Relationship Id="rId17" Type="http://schemas.openxmlformats.org/officeDocument/2006/relationships/hyperlink" Target="https://podminky.urs.cz/item/CS_URS_2021_02/452384111" TargetMode="External" /><Relationship Id="rId18" Type="http://schemas.openxmlformats.org/officeDocument/2006/relationships/hyperlink" Target="https://podminky.urs.cz/item/CS_URS_2021_02/564861111" TargetMode="External" /><Relationship Id="rId19" Type="http://schemas.openxmlformats.org/officeDocument/2006/relationships/hyperlink" Target="https://podminky.urs.cz/item/CS_URS_2021_02/564871116" TargetMode="External" /><Relationship Id="rId20" Type="http://schemas.openxmlformats.org/officeDocument/2006/relationships/hyperlink" Target="https://podminky.urs.cz/item/CS_URS_2021_02/567122114" TargetMode="External" /><Relationship Id="rId21" Type="http://schemas.openxmlformats.org/officeDocument/2006/relationships/hyperlink" Target="https://podminky.urs.cz/item/CS_URS_2021_02/596211111" TargetMode="External" /><Relationship Id="rId22" Type="http://schemas.openxmlformats.org/officeDocument/2006/relationships/hyperlink" Target="https://podminky.urs.cz/item/CS_URS_2021_02/59245006" TargetMode="External" /><Relationship Id="rId23" Type="http://schemas.openxmlformats.org/officeDocument/2006/relationships/hyperlink" Target="https://podminky.urs.cz/item/CS_URS_2021_02/59245018" TargetMode="External" /><Relationship Id="rId24" Type="http://schemas.openxmlformats.org/officeDocument/2006/relationships/hyperlink" Target="https://podminky.urs.cz/item/CS_URS_2021_02/596211211" TargetMode="External" /><Relationship Id="rId25" Type="http://schemas.openxmlformats.org/officeDocument/2006/relationships/hyperlink" Target="https://podminky.urs.cz/item/CS_URS_2021_02/59245005" TargetMode="External" /><Relationship Id="rId26" Type="http://schemas.openxmlformats.org/officeDocument/2006/relationships/hyperlink" Target="https://podminky.urs.cz/item/CS_URS_2021_02/59245226" TargetMode="External" /><Relationship Id="rId27" Type="http://schemas.openxmlformats.org/officeDocument/2006/relationships/hyperlink" Target="https://podminky.urs.cz/item/CS_URS_2021_02/811421111" TargetMode="External" /><Relationship Id="rId28" Type="http://schemas.openxmlformats.org/officeDocument/2006/relationships/hyperlink" Target="https://podminky.urs.cz/item/CS_URS_2021_02/59223018" TargetMode="External" /><Relationship Id="rId29" Type="http://schemas.openxmlformats.org/officeDocument/2006/relationships/hyperlink" Target="https://podminky.urs.cz/item/CS_URS_2021_02/894411141" TargetMode="External" /><Relationship Id="rId30" Type="http://schemas.openxmlformats.org/officeDocument/2006/relationships/hyperlink" Target="https://podminky.urs.cz/item/CS_URS_2021_02/59221170" TargetMode="External" /><Relationship Id="rId31" Type="http://schemas.openxmlformats.org/officeDocument/2006/relationships/hyperlink" Target="https://podminky.urs.cz/item/CS_URS_2021_02/916231213" TargetMode="External" /><Relationship Id="rId32" Type="http://schemas.openxmlformats.org/officeDocument/2006/relationships/hyperlink" Target="https://podminky.urs.cz/item/CS_URS_2021_02/59217011" TargetMode="External" /><Relationship Id="rId33" Type="http://schemas.openxmlformats.org/officeDocument/2006/relationships/hyperlink" Target="https://podminky.urs.cz/item/CS_URS_2021_02/59217001" TargetMode="External" /><Relationship Id="rId34" Type="http://schemas.openxmlformats.org/officeDocument/2006/relationships/hyperlink" Target="https://podminky.urs.cz/item/CS_URS_2021_02/916991121" TargetMode="External" /><Relationship Id="rId35" Type="http://schemas.openxmlformats.org/officeDocument/2006/relationships/hyperlink" Target="https://podminky.urs.cz/item/CS_URS_2021_02/919441211" TargetMode="External" /><Relationship Id="rId36" Type="http://schemas.openxmlformats.org/officeDocument/2006/relationships/hyperlink" Target="https://podminky.urs.cz/item/CS_URS_2021_02/966008112" TargetMode="External" /><Relationship Id="rId37" Type="http://schemas.openxmlformats.org/officeDocument/2006/relationships/hyperlink" Target="https://podminky.urs.cz/item/CS_URS_2021_02/966008311" TargetMode="External" /><Relationship Id="rId38" Type="http://schemas.openxmlformats.org/officeDocument/2006/relationships/hyperlink" Target="https://podminky.urs.cz/item/CS_URS_2021_02/997221561" TargetMode="External" /><Relationship Id="rId39" Type="http://schemas.openxmlformats.org/officeDocument/2006/relationships/hyperlink" Target="https://podminky.urs.cz/item/CS_URS_2021_02/997221569" TargetMode="External" /><Relationship Id="rId40" Type="http://schemas.openxmlformats.org/officeDocument/2006/relationships/hyperlink" Target="https://podminky.urs.cz/item/CS_URS_2021_02/997221611" TargetMode="External" /><Relationship Id="rId41" Type="http://schemas.openxmlformats.org/officeDocument/2006/relationships/hyperlink" Target="https://podminky.urs.cz/item/CS_URS_2021_02/997221861" TargetMode="External" /><Relationship Id="rId42" Type="http://schemas.openxmlformats.org/officeDocument/2006/relationships/hyperlink" Target="https://podminky.urs.cz/item/CS_URS_2021_02/997221875" TargetMode="External" /><Relationship Id="rId43" Type="http://schemas.openxmlformats.org/officeDocument/2006/relationships/hyperlink" Target="https://podminky.urs.cz/item/CS_URS_2021_02/998223011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301111" TargetMode="External" /><Relationship Id="rId2" Type="http://schemas.openxmlformats.org/officeDocument/2006/relationships/hyperlink" Target="https://podminky.urs.cz/item/CS_URS_2021_02/113107342" TargetMode="External" /><Relationship Id="rId3" Type="http://schemas.openxmlformats.org/officeDocument/2006/relationships/hyperlink" Target="https://podminky.urs.cz/item/CS_URS_2021_02/113202111" TargetMode="External" /><Relationship Id="rId4" Type="http://schemas.openxmlformats.org/officeDocument/2006/relationships/hyperlink" Target="https://podminky.urs.cz/item/CS_URS_2021_02/122251101" TargetMode="External" /><Relationship Id="rId5" Type="http://schemas.openxmlformats.org/officeDocument/2006/relationships/hyperlink" Target="https://podminky.urs.cz/item/CS_URS_2021_02/162702111" TargetMode="External" /><Relationship Id="rId6" Type="http://schemas.openxmlformats.org/officeDocument/2006/relationships/hyperlink" Target="https://podminky.urs.cz/item/CS_URS_2021_02/162702119" TargetMode="External" /><Relationship Id="rId7" Type="http://schemas.openxmlformats.org/officeDocument/2006/relationships/hyperlink" Target="https://podminky.urs.cz/item/CS_URS_2021_02/162751117" TargetMode="External" /><Relationship Id="rId8" Type="http://schemas.openxmlformats.org/officeDocument/2006/relationships/hyperlink" Target="https://podminky.urs.cz/item/CS_URS_2021_02/171201201" TargetMode="External" /><Relationship Id="rId9" Type="http://schemas.openxmlformats.org/officeDocument/2006/relationships/hyperlink" Target="https://podminky.urs.cz/item/CS_URS_2021_02/171201231" TargetMode="External" /><Relationship Id="rId10" Type="http://schemas.openxmlformats.org/officeDocument/2006/relationships/hyperlink" Target="https://podminky.urs.cz/item/CS_URS_2021_02/180405111" TargetMode="External" /><Relationship Id="rId11" Type="http://schemas.openxmlformats.org/officeDocument/2006/relationships/hyperlink" Target="https://podminky.urs.cz/item/CS_URS_2021_02/00572410" TargetMode="External" /><Relationship Id="rId12" Type="http://schemas.openxmlformats.org/officeDocument/2006/relationships/hyperlink" Target="https://podminky.urs.cz/item/CS_URS_2021_02/181311103" TargetMode="External" /><Relationship Id="rId13" Type="http://schemas.openxmlformats.org/officeDocument/2006/relationships/hyperlink" Target="https://podminky.urs.cz/item/CS_URS_2021_02/10364101" TargetMode="External" /><Relationship Id="rId14" Type="http://schemas.openxmlformats.org/officeDocument/2006/relationships/hyperlink" Target="https://podminky.urs.cz/item/CS_URS_2021_02/181951112" TargetMode="External" /><Relationship Id="rId15" Type="http://schemas.openxmlformats.org/officeDocument/2006/relationships/hyperlink" Target="https://podminky.urs.cz/item/CS_URS_2021_02/564861111" TargetMode="External" /><Relationship Id="rId16" Type="http://schemas.openxmlformats.org/officeDocument/2006/relationships/hyperlink" Target="https://podminky.urs.cz/item/CS_URS_2021_02/564871116" TargetMode="External" /><Relationship Id="rId17" Type="http://schemas.openxmlformats.org/officeDocument/2006/relationships/hyperlink" Target="https://podminky.urs.cz/item/CS_URS_2021_02/567122114" TargetMode="External" /><Relationship Id="rId18" Type="http://schemas.openxmlformats.org/officeDocument/2006/relationships/hyperlink" Target="https://podminky.urs.cz/item/CS_URS_2021_02/569851111" TargetMode="External" /><Relationship Id="rId19" Type="http://schemas.openxmlformats.org/officeDocument/2006/relationships/hyperlink" Target="https://podminky.urs.cz/item/CS_URS_2021_02/596211111" TargetMode="External" /><Relationship Id="rId20" Type="http://schemas.openxmlformats.org/officeDocument/2006/relationships/hyperlink" Target="https://podminky.urs.cz/item/CS_URS_2021_02/59245006" TargetMode="External" /><Relationship Id="rId21" Type="http://schemas.openxmlformats.org/officeDocument/2006/relationships/hyperlink" Target="https://podminky.urs.cz/item/CS_URS_2021_02/59245018" TargetMode="External" /><Relationship Id="rId22" Type="http://schemas.openxmlformats.org/officeDocument/2006/relationships/hyperlink" Target="https://podminky.urs.cz/item/CS_URS_2021_02/596211211" TargetMode="External" /><Relationship Id="rId23" Type="http://schemas.openxmlformats.org/officeDocument/2006/relationships/hyperlink" Target="https://podminky.urs.cz/item/CS_URS_2021_02/59245005" TargetMode="External" /><Relationship Id="rId24" Type="http://schemas.openxmlformats.org/officeDocument/2006/relationships/hyperlink" Target="https://podminky.urs.cz/item/CS_URS_2021_02/916131213" TargetMode="External" /><Relationship Id="rId25" Type="http://schemas.openxmlformats.org/officeDocument/2006/relationships/hyperlink" Target="https://podminky.urs.cz/item/CS_URS_2021_02/59217031" TargetMode="External" /><Relationship Id="rId26" Type="http://schemas.openxmlformats.org/officeDocument/2006/relationships/hyperlink" Target="https://podminky.urs.cz/item/CS_URS_2021_02/59217032" TargetMode="External" /><Relationship Id="rId27" Type="http://schemas.openxmlformats.org/officeDocument/2006/relationships/hyperlink" Target="https://podminky.urs.cz/item/CS_URS_2021_02/59217030" TargetMode="External" /><Relationship Id="rId28" Type="http://schemas.openxmlformats.org/officeDocument/2006/relationships/hyperlink" Target="https://podminky.urs.cz/item/CS_URS_2021_02/916231213" TargetMode="External" /><Relationship Id="rId29" Type="http://schemas.openxmlformats.org/officeDocument/2006/relationships/hyperlink" Target="https://podminky.urs.cz/item/CS_URS_2021_02/59217011" TargetMode="External" /><Relationship Id="rId30" Type="http://schemas.openxmlformats.org/officeDocument/2006/relationships/hyperlink" Target="https://podminky.urs.cz/item/CS_URS_2021_02/916991121" TargetMode="External" /><Relationship Id="rId31" Type="http://schemas.openxmlformats.org/officeDocument/2006/relationships/hyperlink" Target="https://podminky.urs.cz/item/CS_URS_2021_02/997221561" TargetMode="External" /><Relationship Id="rId32" Type="http://schemas.openxmlformats.org/officeDocument/2006/relationships/hyperlink" Target="https://podminky.urs.cz/item/CS_URS_2021_02/997221569" TargetMode="External" /><Relationship Id="rId33" Type="http://schemas.openxmlformats.org/officeDocument/2006/relationships/hyperlink" Target="https://podminky.urs.cz/item/CS_URS_2021_02/997221611" TargetMode="External" /><Relationship Id="rId34" Type="http://schemas.openxmlformats.org/officeDocument/2006/relationships/hyperlink" Target="https://podminky.urs.cz/item/CS_URS_2021_02/997221861" TargetMode="External" /><Relationship Id="rId35" Type="http://schemas.openxmlformats.org/officeDocument/2006/relationships/hyperlink" Target="https://podminky.urs.cz/item/CS_URS_2021_02/997221875" TargetMode="External" /><Relationship Id="rId36" Type="http://schemas.openxmlformats.org/officeDocument/2006/relationships/hyperlink" Target="https://podminky.urs.cz/item/CS_URS_2021_02/99822301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081/2021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Výstavba chodníku v ulici Vrchovská a Čáslavská, Markovice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Markovice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Chrudim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'081-2021_1 - SO 101 Chodn...'!J30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'081-2021_1 - SO 101 Chodn...'!P87</f>
        <v>0</v>
      </c>
      <c r="AV55" s="122">
        <f>'081-2021_1 - SO 101 Chodn...'!J33</f>
        <v>0</v>
      </c>
      <c r="AW55" s="122">
        <f>'081-2021_1 - SO 101 Chodn...'!J34</f>
        <v>0</v>
      </c>
      <c r="AX55" s="122">
        <f>'081-2021_1 - SO 101 Chodn...'!J35</f>
        <v>0</v>
      </c>
      <c r="AY55" s="122">
        <f>'081-2021_1 - SO 101 Chodn...'!J36</f>
        <v>0</v>
      </c>
      <c r="AZ55" s="122">
        <f>'081-2021_1 - SO 101 Chodn...'!F33</f>
        <v>0</v>
      </c>
      <c r="BA55" s="122">
        <f>'081-2021_1 - SO 101 Chodn...'!F34</f>
        <v>0</v>
      </c>
      <c r="BB55" s="122">
        <f>'081-2021_1 - SO 101 Chodn...'!F35</f>
        <v>0</v>
      </c>
      <c r="BC55" s="122">
        <f>'081-2021_1 - SO 101 Chodn...'!F36</f>
        <v>0</v>
      </c>
      <c r="BD55" s="124">
        <f>'081-2021_1 - SO 101 Chodn...'!F37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'081-2021_2 - SO 101 Chodn...'!J30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'081-2021_2 - SO 101 Chodn...'!P85</f>
        <v>0</v>
      </c>
      <c r="AV56" s="122">
        <f>'081-2021_2 - SO 101 Chodn...'!J33</f>
        <v>0</v>
      </c>
      <c r="AW56" s="122">
        <f>'081-2021_2 - SO 101 Chodn...'!J34</f>
        <v>0</v>
      </c>
      <c r="AX56" s="122">
        <f>'081-2021_2 - SO 101 Chodn...'!J35</f>
        <v>0</v>
      </c>
      <c r="AY56" s="122">
        <f>'081-2021_2 - SO 101 Chodn...'!J36</f>
        <v>0</v>
      </c>
      <c r="AZ56" s="122">
        <f>'081-2021_2 - SO 101 Chodn...'!F33</f>
        <v>0</v>
      </c>
      <c r="BA56" s="122">
        <f>'081-2021_2 - SO 101 Chodn...'!F34</f>
        <v>0</v>
      </c>
      <c r="BB56" s="122">
        <f>'081-2021_2 - SO 101 Chodn...'!F35</f>
        <v>0</v>
      </c>
      <c r="BC56" s="122">
        <f>'081-2021_2 - SO 101 Chodn...'!F36</f>
        <v>0</v>
      </c>
      <c r="BD56" s="124">
        <f>'081-2021_2 - SO 101 Chodn...'!F37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24.7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'081-2021_3 - Vedlejší roz...'!J30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6">
        <v>0</v>
      </c>
      <c r="AT57" s="127">
        <f>ROUND(SUM(AV57:AW57),2)</f>
        <v>0</v>
      </c>
      <c r="AU57" s="128">
        <f>'081-2021_3 - Vedlejší roz...'!P80</f>
        <v>0</v>
      </c>
      <c r="AV57" s="127">
        <f>'081-2021_3 - Vedlejší roz...'!J33</f>
        <v>0</v>
      </c>
      <c r="AW57" s="127">
        <f>'081-2021_3 - Vedlejší roz...'!J34</f>
        <v>0</v>
      </c>
      <c r="AX57" s="127">
        <f>'081-2021_3 - Vedlejší roz...'!J35</f>
        <v>0</v>
      </c>
      <c r="AY57" s="127">
        <f>'081-2021_3 - Vedlejší roz...'!J36</f>
        <v>0</v>
      </c>
      <c r="AZ57" s="127">
        <f>'081-2021_3 - Vedlejší roz...'!F33</f>
        <v>0</v>
      </c>
      <c r="BA57" s="127">
        <f>'081-2021_3 - Vedlejší roz...'!F34</f>
        <v>0</v>
      </c>
      <c r="BB57" s="127">
        <f>'081-2021_3 - Vedlejší roz...'!F35</f>
        <v>0</v>
      </c>
      <c r="BC57" s="127">
        <f>'081-2021_3 - Vedlejší roz...'!F36</f>
        <v>0</v>
      </c>
      <c r="BD57" s="129">
        <f>'081-2021_3 - Vedlejší roz...'!F37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g4bB3MWjRjI9+HhlcSCgdhN+bsR8Ur1xtRFFvdG50eowXr891Ofy0EC7ghQkcMYMw/inK3wIWL0w85NKoAJzJA==" hashValue="m9LKY0qHcxfGdKsJgxBcilufb5rACh+BP8IYFjs/kedaeVg3nBWYEpXRRYGJH5hnKaKRxwrT9JS6fsHLUh8Vr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81-2021_1 - SO 101 Chodn...'!C2" display="/"/>
    <hyperlink ref="A56" location="'081-2021_2 - SO 101 Chodn...'!C2" display="/"/>
    <hyperlink ref="A57" location="'081-2021_3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Výstavba chodníku v ulici Vrchovská a Čáslavská, Markovice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ROUND((SUM(BE87:BE294)),  2)</f>
        <v>0</v>
      </c>
      <c r="G33" s="40"/>
      <c r="H33" s="40"/>
      <c r="I33" s="150">
        <v>0.20999999999999999</v>
      </c>
      <c r="J33" s="149">
        <f>ROUND(((SUM(BE87:BE294))*I33),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ROUND((SUM(BF87:BF294)),  2)</f>
        <v>0</v>
      </c>
      <c r="G34" s="40"/>
      <c r="H34" s="40"/>
      <c r="I34" s="150">
        <v>0.14999999999999999</v>
      </c>
      <c r="J34" s="149">
        <f>ROUND(((SUM(BF87:BF294))*I34),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ROUND((SUM(BG87:BG294)),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ROUND((SUM(BH87:BH294)),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ROUND((SUM(BI87:BI294)),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Výstavba chodníku v ulici Vrchovská a Čáslavská, Markovice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081/2021_1 - SO 101 Chodník_UN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Markovice</v>
      </c>
      <c r="G52" s="42"/>
      <c r="H52" s="42"/>
      <c r="I52" s="34" t="s">
        <v>23</v>
      </c>
      <c r="J52" s="74" t="str">
        <f>IF(J12="","",J12)</f>
        <v>7. 1. 2022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J161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J168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J222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J234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J269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J292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Výstavba chodníku v ulici Vrchovská a Čáslavská, Markovice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081/2021_1 - SO 101 Chodník_UN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Markovice</v>
      </c>
      <c r="G81" s="42"/>
      <c r="H81" s="42"/>
      <c r="I81" s="34" t="s">
        <v>23</v>
      </c>
      <c r="J81" s="74" t="str">
        <f>IF(J12="","",J12)</f>
        <v>7. 1. 2022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Chrudim</v>
      </c>
      <c r="G83" s="42"/>
      <c r="H83" s="42"/>
      <c r="I83" s="34" t="s">
        <v>33</v>
      </c>
      <c r="J83" s="38" t="str">
        <f>E21</f>
        <v>DI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DI PROJEKT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108</v>
      </c>
      <c r="D86" s="182" t="s">
        <v>60</v>
      </c>
      <c r="E86" s="182" t="s">
        <v>56</v>
      </c>
      <c r="F86" s="182" t="s">
        <v>57</v>
      </c>
      <c r="G86" s="182" t="s">
        <v>109</v>
      </c>
      <c r="H86" s="182" t="s">
        <v>110</v>
      </c>
      <c r="I86" s="182" t="s">
        <v>111</v>
      </c>
      <c r="J86" s="182" t="s">
        <v>97</v>
      </c>
      <c r="K86" s="183" t="s">
        <v>112</v>
      </c>
      <c r="L86" s="184"/>
      <c r="M86" s="94" t="s">
        <v>19</v>
      </c>
      <c r="N86" s="95" t="s">
        <v>45</v>
      </c>
      <c r="O86" s="95" t="s">
        <v>113</v>
      </c>
      <c r="P86" s="95" t="s">
        <v>114</v>
      </c>
      <c r="Q86" s="95" t="s">
        <v>115</v>
      </c>
      <c r="R86" s="95" t="s">
        <v>116</v>
      </c>
      <c r="S86" s="95" t="s">
        <v>117</v>
      </c>
      <c r="T86" s="96" t="s">
        <v>118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119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496.56835918500002</v>
      </c>
      <c r="S87" s="98"/>
      <c r="T87" s="188">
        <f>T88</f>
        <v>36.431199999999997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98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74</v>
      </c>
      <c r="E88" s="193" t="s">
        <v>120</v>
      </c>
      <c r="F88" s="193" t="s">
        <v>121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P89+P161+P168+P222+P234+P269+P292</f>
        <v>0</v>
      </c>
      <c r="Q88" s="198"/>
      <c r="R88" s="199">
        <f>R89+R161+R168+R222+R234+R269+R292</f>
        <v>496.56835918500002</v>
      </c>
      <c r="S88" s="198"/>
      <c r="T88" s="200">
        <f>T89+T161+T168+T222+T234+T269+T292</f>
        <v>36.431199999999997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75</v>
      </c>
      <c r="AY88" s="201" t="s">
        <v>122</v>
      </c>
      <c r="BK88" s="203">
        <f>BK89+BK161+BK168+BK222+BK234+BK269+BK292</f>
        <v>0</v>
      </c>
    </row>
    <row r="89" s="12" customFormat="1" ht="22.8" customHeight="1">
      <c r="A89" s="12"/>
      <c r="B89" s="190"/>
      <c r="C89" s="191"/>
      <c r="D89" s="192" t="s">
        <v>74</v>
      </c>
      <c r="E89" s="204" t="s">
        <v>83</v>
      </c>
      <c r="F89" s="204" t="s">
        <v>123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SUM(P90:P160)</f>
        <v>0</v>
      </c>
      <c r="Q89" s="198"/>
      <c r="R89" s="199">
        <f>SUM(R90:R160)</f>
        <v>304.69200000000001</v>
      </c>
      <c r="S89" s="198"/>
      <c r="T89" s="200">
        <f>SUM(T90:T160)</f>
        <v>7.2999999999999998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83</v>
      </c>
      <c r="AT89" s="202" t="s">
        <v>74</v>
      </c>
      <c r="AU89" s="202" t="s">
        <v>83</v>
      </c>
      <c r="AY89" s="201" t="s">
        <v>122</v>
      </c>
      <c r="BK89" s="203">
        <f>SUM(BK90:BK160)</f>
        <v>0</v>
      </c>
    </row>
    <row r="90" s="2" customFormat="1" ht="16.5" customHeight="1">
      <c r="A90" s="40"/>
      <c r="B90" s="41"/>
      <c r="C90" s="206" t="s">
        <v>83</v>
      </c>
      <c r="D90" s="206" t="s">
        <v>124</v>
      </c>
      <c r="E90" s="207" t="s">
        <v>125</v>
      </c>
      <c r="F90" s="208" t="s">
        <v>126</v>
      </c>
      <c r="G90" s="209" t="s">
        <v>127</v>
      </c>
      <c r="H90" s="210">
        <v>368</v>
      </c>
      <c r="I90" s="211"/>
      <c r="J90" s="212">
        <f>ROUND(I90*H90,2)</f>
        <v>0</v>
      </c>
      <c r="K90" s="208" t="s">
        <v>128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129</v>
      </c>
      <c r="AT90" s="217" t="s">
        <v>124</v>
      </c>
      <c r="AU90" s="217" t="s">
        <v>85</v>
      </c>
      <c r="AY90" s="19" t="s">
        <v>122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129</v>
      </c>
      <c r="BM90" s="217" t="s">
        <v>130</v>
      </c>
    </row>
    <row r="91" s="2" customFormat="1">
      <c r="A91" s="40"/>
      <c r="B91" s="41"/>
      <c r="C91" s="42"/>
      <c r="D91" s="219" t="s">
        <v>131</v>
      </c>
      <c r="E91" s="42"/>
      <c r="F91" s="220" t="s">
        <v>132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131</v>
      </c>
      <c r="AU91" s="19" t="s">
        <v>85</v>
      </c>
    </row>
    <row r="92" s="13" customFormat="1">
      <c r="A92" s="13"/>
      <c r="B92" s="224"/>
      <c r="C92" s="225"/>
      <c r="D92" s="226" t="s">
        <v>133</v>
      </c>
      <c r="E92" s="227" t="s">
        <v>19</v>
      </c>
      <c r="F92" s="228" t="s">
        <v>134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133</v>
      </c>
      <c r="AU92" s="234" t="s">
        <v>85</v>
      </c>
      <c r="AV92" s="13" t="s">
        <v>83</v>
      </c>
      <c r="AW92" s="13" t="s">
        <v>37</v>
      </c>
      <c r="AX92" s="13" t="s">
        <v>75</v>
      </c>
      <c r="AY92" s="234" t="s">
        <v>122</v>
      </c>
    </row>
    <row r="93" s="14" customFormat="1">
      <c r="A93" s="14"/>
      <c r="B93" s="235"/>
      <c r="C93" s="236"/>
      <c r="D93" s="226" t="s">
        <v>133</v>
      </c>
      <c r="E93" s="237" t="s">
        <v>19</v>
      </c>
      <c r="F93" s="238" t="s">
        <v>135</v>
      </c>
      <c r="G93" s="236"/>
      <c r="H93" s="239">
        <v>368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133</v>
      </c>
      <c r="AU93" s="245" t="s">
        <v>85</v>
      </c>
      <c r="AV93" s="14" t="s">
        <v>85</v>
      </c>
      <c r="AW93" s="14" t="s">
        <v>37</v>
      </c>
      <c r="AX93" s="14" t="s">
        <v>83</v>
      </c>
      <c r="AY93" s="245" t="s">
        <v>122</v>
      </c>
    </row>
    <row r="94" s="2" customFormat="1" ht="37.8" customHeight="1">
      <c r="A94" s="40"/>
      <c r="B94" s="41"/>
      <c r="C94" s="206" t="s">
        <v>85</v>
      </c>
      <c r="D94" s="206" t="s">
        <v>124</v>
      </c>
      <c r="E94" s="207" t="s">
        <v>136</v>
      </c>
      <c r="F94" s="208" t="s">
        <v>137</v>
      </c>
      <c r="G94" s="209" t="s">
        <v>127</v>
      </c>
      <c r="H94" s="210">
        <v>12</v>
      </c>
      <c r="I94" s="211"/>
      <c r="J94" s="212">
        <f>ROUND(I94*H94,2)</f>
        <v>0</v>
      </c>
      <c r="K94" s="208" t="s">
        <v>128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0.26000000000000001</v>
      </c>
      <c r="T94" s="216">
        <f>S94*H94</f>
        <v>3.1200000000000001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129</v>
      </c>
      <c r="AT94" s="217" t="s">
        <v>124</v>
      </c>
      <c r="AU94" s="217" t="s">
        <v>85</v>
      </c>
      <c r="AY94" s="19" t="s">
        <v>122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129</v>
      </c>
      <c r="BM94" s="217" t="s">
        <v>138</v>
      </c>
    </row>
    <row r="95" s="2" customFormat="1">
      <c r="A95" s="40"/>
      <c r="B95" s="41"/>
      <c r="C95" s="42"/>
      <c r="D95" s="219" t="s">
        <v>131</v>
      </c>
      <c r="E95" s="42"/>
      <c r="F95" s="220" t="s">
        <v>139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131</v>
      </c>
      <c r="AU95" s="19" t="s">
        <v>85</v>
      </c>
    </row>
    <row r="96" s="13" customFormat="1">
      <c r="A96" s="13"/>
      <c r="B96" s="224"/>
      <c r="C96" s="225"/>
      <c r="D96" s="226" t="s">
        <v>133</v>
      </c>
      <c r="E96" s="227" t="s">
        <v>19</v>
      </c>
      <c r="F96" s="228" t="s">
        <v>134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133</v>
      </c>
      <c r="AU96" s="234" t="s">
        <v>85</v>
      </c>
      <c r="AV96" s="13" t="s">
        <v>83</v>
      </c>
      <c r="AW96" s="13" t="s">
        <v>37</v>
      </c>
      <c r="AX96" s="13" t="s">
        <v>75</v>
      </c>
      <c r="AY96" s="234" t="s">
        <v>122</v>
      </c>
    </row>
    <row r="97" s="14" customFormat="1">
      <c r="A97" s="14"/>
      <c r="B97" s="235"/>
      <c r="C97" s="236"/>
      <c r="D97" s="226" t="s">
        <v>133</v>
      </c>
      <c r="E97" s="237" t="s">
        <v>19</v>
      </c>
      <c r="F97" s="238" t="s">
        <v>140</v>
      </c>
      <c r="G97" s="236"/>
      <c r="H97" s="239">
        <v>12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133</v>
      </c>
      <c r="AU97" s="245" t="s">
        <v>85</v>
      </c>
      <c r="AV97" s="14" t="s">
        <v>85</v>
      </c>
      <c r="AW97" s="14" t="s">
        <v>37</v>
      </c>
      <c r="AX97" s="14" t="s">
        <v>83</v>
      </c>
      <c r="AY97" s="245" t="s">
        <v>122</v>
      </c>
    </row>
    <row r="98" s="2" customFormat="1" ht="33" customHeight="1">
      <c r="A98" s="40"/>
      <c r="B98" s="41"/>
      <c r="C98" s="206" t="s">
        <v>141</v>
      </c>
      <c r="D98" s="206" t="s">
        <v>124</v>
      </c>
      <c r="E98" s="207" t="s">
        <v>142</v>
      </c>
      <c r="F98" s="208" t="s">
        <v>143</v>
      </c>
      <c r="G98" s="209" t="s">
        <v>127</v>
      </c>
      <c r="H98" s="210">
        <v>19</v>
      </c>
      <c r="I98" s="211"/>
      <c r="J98" s="212">
        <f>ROUND(I98*H98,2)</f>
        <v>0</v>
      </c>
      <c r="K98" s="208" t="s">
        <v>128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0.22</v>
      </c>
      <c r="T98" s="216">
        <f>S98*H98</f>
        <v>4.1799999999999997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129</v>
      </c>
      <c r="AT98" s="217" t="s">
        <v>124</v>
      </c>
      <c r="AU98" s="217" t="s">
        <v>85</v>
      </c>
      <c r="AY98" s="19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129</v>
      </c>
      <c r="BM98" s="217" t="s">
        <v>144</v>
      </c>
    </row>
    <row r="99" s="2" customFormat="1">
      <c r="A99" s="40"/>
      <c r="B99" s="41"/>
      <c r="C99" s="42"/>
      <c r="D99" s="219" t="s">
        <v>131</v>
      </c>
      <c r="E99" s="42"/>
      <c r="F99" s="220" t="s">
        <v>145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131</v>
      </c>
      <c r="AU99" s="19" t="s">
        <v>85</v>
      </c>
    </row>
    <row r="100" s="13" customFormat="1">
      <c r="A100" s="13"/>
      <c r="B100" s="224"/>
      <c r="C100" s="225"/>
      <c r="D100" s="226" t="s">
        <v>133</v>
      </c>
      <c r="E100" s="227" t="s">
        <v>19</v>
      </c>
      <c r="F100" s="228" t="s">
        <v>134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133</v>
      </c>
      <c r="AU100" s="234" t="s">
        <v>85</v>
      </c>
      <c r="AV100" s="13" t="s">
        <v>83</v>
      </c>
      <c r="AW100" s="13" t="s">
        <v>37</v>
      </c>
      <c r="AX100" s="13" t="s">
        <v>75</v>
      </c>
      <c r="AY100" s="234" t="s">
        <v>122</v>
      </c>
    </row>
    <row r="101" s="14" customFormat="1">
      <c r="A101" s="14"/>
      <c r="B101" s="235"/>
      <c r="C101" s="236"/>
      <c r="D101" s="226" t="s">
        <v>133</v>
      </c>
      <c r="E101" s="237" t="s">
        <v>19</v>
      </c>
      <c r="F101" s="238" t="s">
        <v>146</v>
      </c>
      <c r="G101" s="236"/>
      <c r="H101" s="239">
        <v>19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133</v>
      </c>
      <c r="AU101" s="245" t="s">
        <v>85</v>
      </c>
      <c r="AV101" s="14" t="s">
        <v>85</v>
      </c>
      <c r="AW101" s="14" t="s">
        <v>37</v>
      </c>
      <c r="AX101" s="14" t="s">
        <v>83</v>
      </c>
      <c r="AY101" s="245" t="s">
        <v>122</v>
      </c>
    </row>
    <row r="102" s="2" customFormat="1" ht="16.5" customHeight="1">
      <c r="A102" s="40"/>
      <c r="B102" s="41"/>
      <c r="C102" s="206" t="s">
        <v>129</v>
      </c>
      <c r="D102" s="206" t="s">
        <v>124</v>
      </c>
      <c r="E102" s="207" t="s">
        <v>147</v>
      </c>
      <c r="F102" s="208" t="s">
        <v>148</v>
      </c>
      <c r="G102" s="209" t="s">
        <v>149</v>
      </c>
      <c r="H102" s="210">
        <v>9.4000000000000004</v>
      </c>
      <c r="I102" s="211"/>
      <c r="J102" s="212">
        <f>ROUND(I102*H102,2)</f>
        <v>0</v>
      </c>
      <c r="K102" s="208" t="s">
        <v>128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129</v>
      </c>
      <c r="AT102" s="217" t="s">
        <v>124</v>
      </c>
      <c r="AU102" s="217" t="s">
        <v>85</v>
      </c>
      <c r="AY102" s="19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129</v>
      </c>
      <c r="BM102" s="217" t="s">
        <v>150</v>
      </c>
    </row>
    <row r="103" s="2" customFormat="1">
      <c r="A103" s="40"/>
      <c r="B103" s="41"/>
      <c r="C103" s="42"/>
      <c r="D103" s="219" t="s">
        <v>131</v>
      </c>
      <c r="E103" s="42"/>
      <c r="F103" s="220" t="s">
        <v>151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131</v>
      </c>
      <c r="AU103" s="19" t="s">
        <v>85</v>
      </c>
    </row>
    <row r="104" s="13" customFormat="1">
      <c r="A104" s="13"/>
      <c r="B104" s="224"/>
      <c r="C104" s="225"/>
      <c r="D104" s="226" t="s">
        <v>133</v>
      </c>
      <c r="E104" s="227" t="s">
        <v>19</v>
      </c>
      <c r="F104" s="228" t="s">
        <v>134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133</v>
      </c>
      <c r="AU104" s="234" t="s">
        <v>85</v>
      </c>
      <c r="AV104" s="13" t="s">
        <v>83</v>
      </c>
      <c r="AW104" s="13" t="s">
        <v>37</v>
      </c>
      <c r="AX104" s="13" t="s">
        <v>75</v>
      </c>
      <c r="AY104" s="234" t="s">
        <v>122</v>
      </c>
    </row>
    <row r="105" s="14" customFormat="1">
      <c r="A105" s="14"/>
      <c r="B105" s="235"/>
      <c r="C105" s="236"/>
      <c r="D105" s="226" t="s">
        <v>133</v>
      </c>
      <c r="E105" s="237" t="s">
        <v>19</v>
      </c>
      <c r="F105" s="238" t="s">
        <v>152</v>
      </c>
      <c r="G105" s="236"/>
      <c r="H105" s="239">
        <v>6.4000000000000004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133</v>
      </c>
      <c r="AU105" s="245" t="s">
        <v>85</v>
      </c>
      <c r="AV105" s="14" t="s">
        <v>85</v>
      </c>
      <c r="AW105" s="14" t="s">
        <v>37</v>
      </c>
      <c r="AX105" s="14" t="s">
        <v>75</v>
      </c>
      <c r="AY105" s="245" t="s">
        <v>122</v>
      </c>
    </row>
    <row r="106" s="15" customFormat="1">
      <c r="A106" s="15"/>
      <c r="B106" s="246"/>
      <c r="C106" s="247"/>
      <c r="D106" s="226" t="s">
        <v>133</v>
      </c>
      <c r="E106" s="248" t="s">
        <v>19</v>
      </c>
      <c r="F106" s="249" t="s">
        <v>153</v>
      </c>
      <c r="G106" s="247"/>
      <c r="H106" s="250">
        <v>6.4000000000000004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133</v>
      </c>
      <c r="AU106" s="256" t="s">
        <v>85</v>
      </c>
      <c r="AV106" s="15" t="s">
        <v>141</v>
      </c>
      <c r="AW106" s="15" t="s">
        <v>37</v>
      </c>
      <c r="AX106" s="15" t="s">
        <v>75</v>
      </c>
      <c r="AY106" s="256" t="s">
        <v>122</v>
      </c>
    </row>
    <row r="107" s="13" customFormat="1">
      <c r="A107" s="13"/>
      <c r="B107" s="224"/>
      <c r="C107" s="225"/>
      <c r="D107" s="226" t="s">
        <v>133</v>
      </c>
      <c r="E107" s="227" t="s">
        <v>19</v>
      </c>
      <c r="F107" s="228" t="s">
        <v>154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133</v>
      </c>
      <c r="AU107" s="234" t="s">
        <v>85</v>
      </c>
      <c r="AV107" s="13" t="s">
        <v>83</v>
      </c>
      <c r="AW107" s="13" t="s">
        <v>37</v>
      </c>
      <c r="AX107" s="13" t="s">
        <v>75</v>
      </c>
      <c r="AY107" s="234" t="s">
        <v>122</v>
      </c>
    </row>
    <row r="108" s="14" customFormat="1">
      <c r="A108" s="14"/>
      <c r="B108" s="235"/>
      <c r="C108" s="236"/>
      <c r="D108" s="226" t="s">
        <v>133</v>
      </c>
      <c r="E108" s="237" t="s">
        <v>19</v>
      </c>
      <c r="F108" s="238" t="s">
        <v>155</v>
      </c>
      <c r="G108" s="236"/>
      <c r="H108" s="239">
        <v>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133</v>
      </c>
      <c r="AU108" s="245" t="s">
        <v>85</v>
      </c>
      <c r="AV108" s="14" t="s">
        <v>85</v>
      </c>
      <c r="AW108" s="14" t="s">
        <v>37</v>
      </c>
      <c r="AX108" s="14" t="s">
        <v>75</v>
      </c>
      <c r="AY108" s="245" t="s">
        <v>122</v>
      </c>
    </row>
    <row r="109" s="15" customFormat="1">
      <c r="A109" s="15"/>
      <c r="B109" s="246"/>
      <c r="C109" s="247"/>
      <c r="D109" s="226" t="s">
        <v>133</v>
      </c>
      <c r="E109" s="248" t="s">
        <v>19</v>
      </c>
      <c r="F109" s="249" t="s">
        <v>153</v>
      </c>
      <c r="G109" s="247"/>
      <c r="H109" s="250">
        <v>3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133</v>
      </c>
      <c r="AU109" s="256" t="s">
        <v>85</v>
      </c>
      <c r="AV109" s="15" t="s">
        <v>141</v>
      </c>
      <c r="AW109" s="15" t="s">
        <v>37</v>
      </c>
      <c r="AX109" s="15" t="s">
        <v>75</v>
      </c>
      <c r="AY109" s="256" t="s">
        <v>122</v>
      </c>
    </row>
    <row r="110" s="16" customFormat="1">
      <c r="A110" s="16"/>
      <c r="B110" s="257"/>
      <c r="C110" s="258"/>
      <c r="D110" s="226" t="s">
        <v>133</v>
      </c>
      <c r="E110" s="259" t="s">
        <v>19</v>
      </c>
      <c r="F110" s="260" t="s">
        <v>156</v>
      </c>
      <c r="G110" s="258"/>
      <c r="H110" s="261">
        <v>9.4000000000000004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67" t="s">
        <v>133</v>
      </c>
      <c r="AU110" s="267" t="s">
        <v>85</v>
      </c>
      <c r="AV110" s="16" t="s">
        <v>129</v>
      </c>
      <c r="AW110" s="16" t="s">
        <v>37</v>
      </c>
      <c r="AX110" s="16" t="s">
        <v>83</v>
      </c>
      <c r="AY110" s="267" t="s">
        <v>122</v>
      </c>
    </row>
    <row r="111" s="2" customFormat="1" ht="24.15" customHeight="1">
      <c r="A111" s="40"/>
      <c r="B111" s="41"/>
      <c r="C111" s="206" t="s">
        <v>157</v>
      </c>
      <c r="D111" s="206" t="s">
        <v>124</v>
      </c>
      <c r="E111" s="207" t="s">
        <v>158</v>
      </c>
      <c r="F111" s="208" t="s">
        <v>159</v>
      </c>
      <c r="G111" s="209" t="s">
        <v>149</v>
      </c>
      <c r="H111" s="210">
        <v>30.800000000000001</v>
      </c>
      <c r="I111" s="211"/>
      <c r="J111" s="212">
        <f>ROUND(I111*H111,2)</f>
        <v>0</v>
      </c>
      <c r="K111" s="208" t="s">
        <v>128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129</v>
      </c>
      <c r="AT111" s="217" t="s">
        <v>124</v>
      </c>
      <c r="AU111" s="217" t="s">
        <v>85</v>
      </c>
      <c r="AY111" s="19" t="s">
        <v>122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129</v>
      </c>
      <c r="BM111" s="217" t="s">
        <v>160</v>
      </c>
    </row>
    <row r="112" s="2" customFormat="1">
      <c r="A112" s="40"/>
      <c r="B112" s="41"/>
      <c r="C112" s="42"/>
      <c r="D112" s="219" t="s">
        <v>131</v>
      </c>
      <c r="E112" s="42"/>
      <c r="F112" s="220" t="s">
        <v>161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131</v>
      </c>
      <c r="AU112" s="19" t="s">
        <v>85</v>
      </c>
    </row>
    <row r="113" s="14" customFormat="1">
      <c r="A113" s="14"/>
      <c r="B113" s="235"/>
      <c r="C113" s="236"/>
      <c r="D113" s="226" t="s">
        <v>133</v>
      </c>
      <c r="E113" s="237" t="s">
        <v>19</v>
      </c>
      <c r="F113" s="238" t="s">
        <v>162</v>
      </c>
      <c r="G113" s="236"/>
      <c r="H113" s="239">
        <v>30.800000000000001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133</v>
      </c>
      <c r="AU113" s="245" t="s">
        <v>85</v>
      </c>
      <c r="AV113" s="14" t="s">
        <v>85</v>
      </c>
      <c r="AW113" s="14" t="s">
        <v>37</v>
      </c>
      <c r="AX113" s="14" t="s">
        <v>83</v>
      </c>
      <c r="AY113" s="245" t="s">
        <v>122</v>
      </c>
    </row>
    <row r="114" s="2" customFormat="1" ht="16.5" customHeight="1">
      <c r="A114" s="40"/>
      <c r="B114" s="41"/>
      <c r="C114" s="206" t="s">
        <v>163</v>
      </c>
      <c r="D114" s="206" t="s">
        <v>124</v>
      </c>
      <c r="E114" s="207" t="s">
        <v>164</v>
      </c>
      <c r="F114" s="208" t="s">
        <v>165</v>
      </c>
      <c r="G114" s="209" t="s">
        <v>149</v>
      </c>
      <c r="H114" s="210">
        <v>6.75</v>
      </c>
      <c r="I114" s="211"/>
      <c r="J114" s="212">
        <f>ROUND(I114*H114,2)</f>
        <v>0</v>
      </c>
      <c r="K114" s="208" t="s">
        <v>128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129</v>
      </c>
      <c r="AT114" s="217" t="s">
        <v>124</v>
      </c>
      <c r="AU114" s="217" t="s">
        <v>85</v>
      </c>
      <c r="AY114" s="19" t="s">
        <v>122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129</v>
      </c>
      <c r="BM114" s="217" t="s">
        <v>166</v>
      </c>
    </row>
    <row r="115" s="2" customFormat="1">
      <c r="A115" s="40"/>
      <c r="B115" s="41"/>
      <c r="C115" s="42"/>
      <c r="D115" s="219" t="s">
        <v>131</v>
      </c>
      <c r="E115" s="42"/>
      <c r="F115" s="220" t="s">
        <v>167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131</v>
      </c>
      <c r="AU115" s="19" t="s">
        <v>85</v>
      </c>
    </row>
    <row r="116" s="14" customFormat="1">
      <c r="A116" s="14"/>
      <c r="B116" s="235"/>
      <c r="C116" s="236"/>
      <c r="D116" s="226" t="s">
        <v>133</v>
      </c>
      <c r="E116" s="237" t="s">
        <v>19</v>
      </c>
      <c r="F116" s="238" t="s">
        <v>168</v>
      </c>
      <c r="G116" s="236"/>
      <c r="H116" s="239">
        <v>6.75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133</v>
      </c>
      <c r="AU116" s="245" t="s">
        <v>85</v>
      </c>
      <c r="AV116" s="14" t="s">
        <v>85</v>
      </c>
      <c r="AW116" s="14" t="s">
        <v>37</v>
      </c>
      <c r="AX116" s="14" t="s">
        <v>83</v>
      </c>
      <c r="AY116" s="245" t="s">
        <v>122</v>
      </c>
    </row>
    <row r="117" s="2" customFormat="1" ht="37.8" customHeight="1">
      <c r="A117" s="40"/>
      <c r="B117" s="41"/>
      <c r="C117" s="206" t="s">
        <v>169</v>
      </c>
      <c r="D117" s="206" t="s">
        <v>124</v>
      </c>
      <c r="E117" s="207" t="s">
        <v>170</v>
      </c>
      <c r="F117" s="208" t="s">
        <v>171</v>
      </c>
      <c r="G117" s="209" t="s">
        <v>149</v>
      </c>
      <c r="H117" s="210">
        <v>37.549999999999997</v>
      </c>
      <c r="I117" s="211"/>
      <c r="J117" s="212">
        <f>ROUND(I117*H117,2)</f>
        <v>0</v>
      </c>
      <c r="K117" s="208" t="s">
        <v>128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129</v>
      </c>
      <c r="AT117" s="217" t="s">
        <v>124</v>
      </c>
      <c r="AU117" s="217" t="s">
        <v>85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129</v>
      </c>
      <c r="BM117" s="217" t="s">
        <v>172</v>
      </c>
    </row>
    <row r="118" s="2" customFormat="1">
      <c r="A118" s="40"/>
      <c r="B118" s="41"/>
      <c r="C118" s="42"/>
      <c r="D118" s="219" t="s">
        <v>131</v>
      </c>
      <c r="E118" s="42"/>
      <c r="F118" s="220" t="s">
        <v>173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131</v>
      </c>
      <c r="AU118" s="19" t="s">
        <v>85</v>
      </c>
    </row>
    <row r="119" s="14" customFormat="1">
      <c r="A119" s="14"/>
      <c r="B119" s="235"/>
      <c r="C119" s="236"/>
      <c r="D119" s="226" t="s">
        <v>133</v>
      </c>
      <c r="E119" s="237" t="s">
        <v>19</v>
      </c>
      <c r="F119" s="238" t="s">
        <v>162</v>
      </c>
      <c r="G119" s="236"/>
      <c r="H119" s="239">
        <v>30.800000000000001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133</v>
      </c>
      <c r="AU119" s="245" t="s">
        <v>85</v>
      </c>
      <c r="AV119" s="14" t="s">
        <v>85</v>
      </c>
      <c r="AW119" s="14" t="s">
        <v>37</v>
      </c>
      <c r="AX119" s="14" t="s">
        <v>75</v>
      </c>
      <c r="AY119" s="245" t="s">
        <v>122</v>
      </c>
    </row>
    <row r="120" s="14" customFormat="1">
      <c r="A120" s="14"/>
      <c r="B120" s="235"/>
      <c r="C120" s="236"/>
      <c r="D120" s="226" t="s">
        <v>133</v>
      </c>
      <c r="E120" s="237" t="s">
        <v>19</v>
      </c>
      <c r="F120" s="238" t="s">
        <v>168</v>
      </c>
      <c r="G120" s="236"/>
      <c r="H120" s="239">
        <v>6.75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133</v>
      </c>
      <c r="AU120" s="245" t="s">
        <v>85</v>
      </c>
      <c r="AV120" s="14" t="s">
        <v>85</v>
      </c>
      <c r="AW120" s="14" t="s">
        <v>37</v>
      </c>
      <c r="AX120" s="14" t="s">
        <v>75</v>
      </c>
      <c r="AY120" s="245" t="s">
        <v>122</v>
      </c>
    </row>
    <row r="121" s="16" customFormat="1">
      <c r="A121" s="16"/>
      <c r="B121" s="257"/>
      <c r="C121" s="258"/>
      <c r="D121" s="226" t="s">
        <v>133</v>
      </c>
      <c r="E121" s="259" t="s">
        <v>19</v>
      </c>
      <c r="F121" s="260" t="s">
        <v>156</v>
      </c>
      <c r="G121" s="258"/>
      <c r="H121" s="261">
        <v>37.549999999999997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7" t="s">
        <v>133</v>
      </c>
      <c r="AU121" s="267" t="s">
        <v>85</v>
      </c>
      <c r="AV121" s="16" t="s">
        <v>129</v>
      </c>
      <c r="AW121" s="16" t="s">
        <v>37</v>
      </c>
      <c r="AX121" s="16" t="s">
        <v>83</v>
      </c>
      <c r="AY121" s="267" t="s">
        <v>122</v>
      </c>
    </row>
    <row r="122" s="2" customFormat="1" ht="16.5" customHeight="1">
      <c r="A122" s="40"/>
      <c r="B122" s="41"/>
      <c r="C122" s="206" t="s">
        <v>174</v>
      </c>
      <c r="D122" s="206" t="s">
        <v>124</v>
      </c>
      <c r="E122" s="207" t="s">
        <v>175</v>
      </c>
      <c r="F122" s="208" t="s">
        <v>176</v>
      </c>
      <c r="G122" s="209" t="s">
        <v>127</v>
      </c>
      <c r="H122" s="210">
        <v>368</v>
      </c>
      <c r="I122" s="211"/>
      <c r="J122" s="212">
        <f>ROUND(I122*H122,2)</f>
        <v>0</v>
      </c>
      <c r="K122" s="208" t="s">
        <v>128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129</v>
      </c>
      <c r="AT122" s="217" t="s">
        <v>124</v>
      </c>
      <c r="AU122" s="217" t="s">
        <v>85</v>
      </c>
      <c r="AY122" s="19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129</v>
      </c>
      <c r="BM122" s="217" t="s">
        <v>177</v>
      </c>
    </row>
    <row r="123" s="2" customFormat="1">
      <c r="A123" s="40"/>
      <c r="B123" s="41"/>
      <c r="C123" s="42"/>
      <c r="D123" s="219" t="s">
        <v>131</v>
      </c>
      <c r="E123" s="42"/>
      <c r="F123" s="220" t="s">
        <v>178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131</v>
      </c>
      <c r="AU123" s="19" t="s">
        <v>85</v>
      </c>
    </row>
    <row r="124" s="14" customFormat="1">
      <c r="A124" s="14"/>
      <c r="B124" s="235"/>
      <c r="C124" s="236"/>
      <c r="D124" s="226" t="s">
        <v>133</v>
      </c>
      <c r="E124" s="237" t="s">
        <v>19</v>
      </c>
      <c r="F124" s="238" t="s">
        <v>179</v>
      </c>
      <c r="G124" s="236"/>
      <c r="H124" s="239">
        <v>368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133</v>
      </c>
      <c r="AU124" s="245" t="s">
        <v>85</v>
      </c>
      <c r="AV124" s="14" t="s">
        <v>85</v>
      </c>
      <c r="AW124" s="14" t="s">
        <v>37</v>
      </c>
      <c r="AX124" s="14" t="s">
        <v>83</v>
      </c>
      <c r="AY124" s="245" t="s">
        <v>122</v>
      </c>
    </row>
    <row r="125" s="2" customFormat="1" ht="16.5" customHeight="1">
      <c r="A125" s="40"/>
      <c r="B125" s="41"/>
      <c r="C125" s="206" t="s">
        <v>180</v>
      </c>
      <c r="D125" s="206" t="s">
        <v>124</v>
      </c>
      <c r="E125" s="207" t="s">
        <v>181</v>
      </c>
      <c r="F125" s="208" t="s">
        <v>182</v>
      </c>
      <c r="G125" s="209" t="s">
        <v>127</v>
      </c>
      <c r="H125" s="210">
        <v>1472</v>
      </c>
      <c r="I125" s="211"/>
      <c r="J125" s="212">
        <f>ROUND(I125*H125,2)</f>
        <v>0</v>
      </c>
      <c r="K125" s="208" t="s">
        <v>128</v>
      </c>
      <c r="L125" s="46"/>
      <c r="M125" s="213" t="s">
        <v>19</v>
      </c>
      <c r="N125" s="214" t="s">
        <v>46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129</v>
      </c>
      <c r="AT125" s="217" t="s">
        <v>124</v>
      </c>
      <c r="AU125" s="217" t="s">
        <v>85</v>
      </c>
      <c r="AY125" s="19" t="s">
        <v>122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83</v>
      </c>
      <c r="BK125" s="218">
        <f>ROUND(I125*H125,2)</f>
        <v>0</v>
      </c>
      <c r="BL125" s="19" t="s">
        <v>129</v>
      </c>
      <c r="BM125" s="217" t="s">
        <v>183</v>
      </c>
    </row>
    <row r="126" s="2" customFormat="1">
      <c r="A126" s="40"/>
      <c r="B126" s="41"/>
      <c r="C126" s="42"/>
      <c r="D126" s="219" t="s">
        <v>131</v>
      </c>
      <c r="E126" s="42"/>
      <c r="F126" s="220" t="s">
        <v>184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131</v>
      </c>
      <c r="AU126" s="19" t="s">
        <v>85</v>
      </c>
    </row>
    <row r="127" s="14" customFormat="1">
      <c r="A127" s="14"/>
      <c r="B127" s="235"/>
      <c r="C127" s="236"/>
      <c r="D127" s="226" t="s">
        <v>133</v>
      </c>
      <c r="E127" s="237" t="s">
        <v>19</v>
      </c>
      <c r="F127" s="238" t="s">
        <v>185</v>
      </c>
      <c r="G127" s="236"/>
      <c r="H127" s="239">
        <v>1472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133</v>
      </c>
      <c r="AU127" s="245" t="s">
        <v>85</v>
      </c>
      <c r="AV127" s="14" t="s">
        <v>85</v>
      </c>
      <c r="AW127" s="14" t="s">
        <v>37</v>
      </c>
      <c r="AX127" s="14" t="s">
        <v>83</v>
      </c>
      <c r="AY127" s="245" t="s">
        <v>122</v>
      </c>
    </row>
    <row r="128" s="2" customFormat="1" ht="37.8" customHeight="1">
      <c r="A128" s="40"/>
      <c r="B128" s="41"/>
      <c r="C128" s="206" t="s">
        <v>186</v>
      </c>
      <c r="D128" s="206" t="s">
        <v>124</v>
      </c>
      <c r="E128" s="207" t="s">
        <v>187</v>
      </c>
      <c r="F128" s="208" t="s">
        <v>188</v>
      </c>
      <c r="G128" s="209" t="s">
        <v>149</v>
      </c>
      <c r="H128" s="210">
        <v>53.700000000000003</v>
      </c>
      <c r="I128" s="211"/>
      <c r="J128" s="212">
        <f>ROUND(I128*H128,2)</f>
        <v>0</v>
      </c>
      <c r="K128" s="208" t="s">
        <v>128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129</v>
      </c>
      <c r="AT128" s="217" t="s">
        <v>124</v>
      </c>
      <c r="AU128" s="217" t="s">
        <v>85</v>
      </c>
      <c r="AY128" s="19" t="s">
        <v>122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129</v>
      </c>
      <c r="BM128" s="217" t="s">
        <v>189</v>
      </c>
    </row>
    <row r="129" s="2" customFormat="1">
      <c r="A129" s="40"/>
      <c r="B129" s="41"/>
      <c r="C129" s="42"/>
      <c r="D129" s="219" t="s">
        <v>131</v>
      </c>
      <c r="E129" s="42"/>
      <c r="F129" s="220" t="s">
        <v>190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131</v>
      </c>
      <c r="AU129" s="19" t="s">
        <v>85</v>
      </c>
    </row>
    <row r="130" s="14" customFormat="1">
      <c r="A130" s="14"/>
      <c r="B130" s="235"/>
      <c r="C130" s="236"/>
      <c r="D130" s="226" t="s">
        <v>133</v>
      </c>
      <c r="E130" s="237" t="s">
        <v>19</v>
      </c>
      <c r="F130" s="238" t="s">
        <v>191</v>
      </c>
      <c r="G130" s="236"/>
      <c r="H130" s="239">
        <v>6.4000000000000004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133</v>
      </c>
      <c r="AU130" s="245" t="s">
        <v>85</v>
      </c>
      <c r="AV130" s="14" t="s">
        <v>85</v>
      </c>
      <c r="AW130" s="14" t="s">
        <v>37</v>
      </c>
      <c r="AX130" s="14" t="s">
        <v>75</v>
      </c>
      <c r="AY130" s="245" t="s">
        <v>122</v>
      </c>
    </row>
    <row r="131" s="14" customFormat="1">
      <c r="A131" s="14"/>
      <c r="B131" s="235"/>
      <c r="C131" s="236"/>
      <c r="D131" s="226" t="s">
        <v>133</v>
      </c>
      <c r="E131" s="237" t="s">
        <v>19</v>
      </c>
      <c r="F131" s="238" t="s">
        <v>192</v>
      </c>
      <c r="G131" s="236"/>
      <c r="H131" s="239">
        <v>3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133</v>
      </c>
      <c r="AU131" s="245" t="s">
        <v>85</v>
      </c>
      <c r="AV131" s="14" t="s">
        <v>85</v>
      </c>
      <c r="AW131" s="14" t="s">
        <v>37</v>
      </c>
      <c r="AX131" s="14" t="s">
        <v>75</v>
      </c>
      <c r="AY131" s="245" t="s">
        <v>122</v>
      </c>
    </row>
    <row r="132" s="14" customFormat="1">
      <c r="A132" s="14"/>
      <c r="B132" s="235"/>
      <c r="C132" s="236"/>
      <c r="D132" s="226" t="s">
        <v>133</v>
      </c>
      <c r="E132" s="237" t="s">
        <v>19</v>
      </c>
      <c r="F132" s="238" t="s">
        <v>193</v>
      </c>
      <c r="G132" s="236"/>
      <c r="H132" s="239">
        <v>30.800000000000001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133</v>
      </c>
      <c r="AU132" s="245" t="s">
        <v>85</v>
      </c>
      <c r="AV132" s="14" t="s">
        <v>85</v>
      </c>
      <c r="AW132" s="14" t="s">
        <v>37</v>
      </c>
      <c r="AX132" s="14" t="s">
        <v>75</v>
      </c>
      <c r="AY132" s="245" t="s">
        <v>122</v>
      </c>
    </row>
    <row r="133" s="14" customFormat="1">
      <c r="A133" s="14"/>
      <c r="B133" s="235"/>
      <c r="C133" s="236"/>
      <c r="D133" s="226" t="s">
        <v>133</v>
      </c>
      <c r="E133" s="237" t="s">
        <v>19</v>
      </c>
      <c r="F133" s="238" t="s">
        <v>194</v>
      </c>
      <c r="G133" s="236"/>
      <c r="H133" s="239">
        <v>13.5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133</v>
      </c>
      <c r="AU133" s="245" t="s">
        <v>85</v>
      </c>
      <c r="AV133" s="14" t="s">
        <v>85</v>
      </c>
      <c r="AW133" s="14" t="s">
        <v>37</v>
      </c>
      <c r="AX133" s="14" t="s">
        <v>75</v>
      </c>
      <c r="AY133" s="245" t="s">
        <v>122</v>
      </c>
    </row>
    <row r="134" s="16" customFormat="1">
      <c r="A134" s="16"/>
      <c r="B134" s="257"/>
      <c r="C134" s="258"/>
      <c r="D134" s="226" t="s">
        <v>133</v>
      </c>
      <c r="E134" s="259" t="s">
        <v>19</v>
      </c>
      <c r="F134" s="260" t="s">
        <v>156</v>
      </c>
      <c r="G134" s="258"/>
      <c r="H134" s="261">
        <v>53.700000000000003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67" t="s">
        <v>133</v>
      </c>
      <c r="AU134" s="267" t="s">
        <v>85</v>
      </c>
      <c r="AV134" s="16" t="s">
        <v>129</v>
      </c>
      <c r="AW134" s="16" t="s">
        <v>37</v>
      </c>
      <c r="AX134" s="16" t="s">
        <v>83</v>
      </c>
      <c r="AY134" s="267" t="s">
        <v>122</v>
      </c>
    </row>
    <row r="135" s="2" customFormat="1" ht="24.15" customHeight="1">
      <c r="A135" s="40"/>
      <c r="B135" s="41"/>
      <c r="C135" s="206" t="s">
        <v>195</v>
      </c>
      <c r="D135" s="206" t="s">
        <v>124</v>
      </c>
      <c r="E135" s="207" t="s">
        <v>196</v>
      </c>
      <c r="F135" s="208" t="s">
        <v>197</v>
      </c>
      <c r="G135" s="209" t="s">
        <v>149</v>
      </c>
      <c r="H135" s="210">
        <v>160.364</v>
      </c>
      <c r="I135" s="211"/>
      <c r="J135" s="212">
        <f>ROUND(I135*H135,2)</f>
        <v>0</v>
      </c>
      <c r="K135" s="208" t="s">
        <v>128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129</v>
      </c>
      <c r="AT135" s="217" t="s">
        <v>124</v>
      </c>
      <c r="AU135" s="217" t="s">
        <v>85</v>
      </c>
      <c r="AY135" s="19" t="s">
        <v>122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129</v>
      </c>
      <c r="BM135" s="217" t="s">
        <v>198</v>
      </c>
    </row>
    <row r="136" s="2" customFormat="1">
      <c r="A136" s="40"/>
      <c r="B136" s="41"/>
      <c r="C136" s="42"/>
      <c r="D136" s="219" t="s">
        <v>131</v>
      </c>
      <c r="E136" s="42"/>
      <c r="F136" s="220" t="s">
        <v>199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131</v>
      </c>
      <c r="AU136" s="19" t="s">
        <v>85</v>
      </c>
    </row>
    <row r="137" s="14" customFormat="1">
      <c r="A137" s="14"/>
      <c r="B137" s="235"/>
      <c r="C137" s="236"/>
      <c r="D137" s="226" t="s">
        <v>133</v>
      </c>
      <c r="E137" s="237" t="s">
        <v>19</v>
      </c>
      <c r="F137" s="238" t="s">
        <v>200</v>
      </c>
      <c r="G137" s="236"/>
      <c r="H137" s="239">
        <v>160.364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133</v>
      </c>
      <c r="AU137" s="245" t="s">
        <v>85</v>
      </c>
      <c r="AV137" s="14" t="s">
        <v>85</v>
      </c>
      <c r="AW137" s="14" t="s">
        <v>37</v>
      </c>
      <c r="AX137" s="14" t="s">
        <v>83</v>
      </c>
      <c r="AY137" s="245" t="s">
        <v>122</v>
      </c>
    </row>
    <row r="138" s="2" customFormat="1" ht="16.5" customHeight="1">
      <c r="A138" s="40"/>
      <c r="B138" s="41"/>
      <c r="C138" s="268" t="s">
        <v>201</v>
      </c>
      <c r="D138" s="268" t="s">
        <v>202</v>
      </c>
      <c r="E138" s="269" t="s">
        <v>203</v>
      </c>
      <c r="F138" s="270" t="s">
        <v>204</v>
      </c>
      <c r="G138" s="271" t="s">
        <v>205</v>
      </c>
      <c r="H138" s="272">
        <v>304.69200000000001</v>
      </c>
      <c r="I138" s="273"/>
      <c r="J138" s="274">
        <f>ROUND(I138*H138,2)</f>
        <v>0</v>
      </c>
      <c r="K138" s="270" t="s">
        <v>128</v>
      </c>
      <c r="L138" s="275"/>
      <c r="M138" s="276" t="s">
        <v>19</v>
      </c>
      <c r="N138" s="277" t="s">
        <v>46</v>
      </c>
      <c r="O138" s="86"/>
      <c r="P138" s="215">
        <f>O138*H138</f>
        <v>0</v>
      </c>
      <c r="Q138" s="215">
        <v>1</v>
      </c>
      <c r="R138" s="215">
        <f>Q138*H138</f>
        <v>304.69200000000001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174</v>
      </c>
      <c r="AT138" s="217" t="s">
        <v>202</v>
      </c>
      <c r="AU138" s="217" t="s">
        <v>85</v>
      </c>
      <c r="AY138" s="19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129</v>
      </c>
      <c r="BM138" s="217" t="s">
        <v>206</v>
      </c>
    </row>
    <row r="139" s="2" customFormat="1">
      <c r="A139" s="40"/>
      <c r="B139" s="41"/>
      <c r="C139" s="42"/>
      <c r="D139" s="219" t="s">
        <v>131</v>
      </c>
      <c r="E139" s="42"/>
      <c r="F139" s="220" t="s">
        <v>207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131</v>
      </c>
      <c r="AU139" s="19" t="s">
        <v>85</v>
      </c>
    </row>
    <row r="140" s="14" customFormat="1">
      <c r="A140" s="14"/>
      <c r="B140" s="235"/>
      <c r="C140" s="236"/>
      <c r="D140" s="226" t="s">
        <v>133</v>
      </c>
      <c r="E140" s="237" t="s">
        <v>19</v>
      </c>
      <c r="F140" s="238" t="s">
        <v>208</v>
      </c>
      <c r="G140" s="236"/>
      <c r="H140" s="239">
        <v>304.69200000000001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133</v>
      </c>
      <c r="AU140" s="245" t="s">
        <v>85</v>
      </c>
      <c r="AV140" s="14" t="s">
        <v>85</v>
      </c>
      <c r="AW140" s="14" t="s">
        <v>37</v>
      </c>
      <c r="AX140" s="14" t="s">
        <v>83</v>
      </c>
      <c r="AY140" s="245" t="s">
        <v>122</v>
      </c>
    </row>
    <row r="141" s="2" customFormat="1" ht="24.15" customHeight="1">
      <c r="A141" s="40"/>
      <c r="B141" s="41"/>
      <c r="C141" s="206" t="s">
        <v>209</v>
      </c>
      <c r="D141" s="206" t="s">
        <v>124</v>
      </c>
      <c r="E141" s="207" t="s">
        <v>210</v>
      </c>
      <c r="F141" s="208" t="s">
        <v>211</v>
      </c>
      <c r="G141" s="209" t="s">
        <v>149</v>
      </c>
      <c r="H141" s="210">
        <v>53.700000000000003</v>
      </c>
      <c r="I141" s="211"/>
      <c r="J141" s="212">
        <f>ROUND(I141*H141,2)</f>
        <v>0</v>
      </c>
      <c r="K141" s="208" t="s">
        <v>128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129</v>
      </c>
      <c r="AT141" s="217" t="s">
        <v>124</v>
      </c>
      <c r="AU141" s="217" t="s">
        <v>85</v>
      </c>
      <c r="AY141" s="19" t="s">
        <v>122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129</v>
      </c>
      <c r="BM141" s="217" t="s">
        <v>212</v>
      </c>
    </row>
    <row r="142" s="2" customFormat="1">
      <c r="A142" s="40"/>
      <c r="B142" s="41"/>
      <c r="C142" s="42"/>
      <c r="D142" s="219" t="s">
        <v>131</v>
      </c>
      <c r="E142" s="42"/>
      <c r="F142" s="220" t="s">
        <v>213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131</v>
      </c>
      <c r="AU142" s="19" t="s">
        <v>85</v>
      </c>
    </row>
    <row r="143" s="14" customFormat="1">
      <c r="A143" s="14"/>
      <c r="B143" s="235"/>
      <c r="C143" s="236"/>
      <c r="D143" s="226" t="s">
        <v>133</v>
      </c>
      <c r="E143" s="237" t="s">
        <v>19</v>
      </c>
      <c r="F143" s="238" t="s">
        <v>191</v>
      </c>
      <c r="G143" s="236"/>
      <c r="H143" s="239">
        <v>6.4000000000000004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133</v>
      </c>
      <c r="AU143" s="245" t="s">
        <v>85</v>
      </c>
      <c r="AV143" s="14" t="s">
        <v>85</v>
      </c>
      <c r="AW143" s="14" t="s">
        <v>37</v>
      </c>
      <c r="AX143" s="14" t="s">
        <v>75</v>
      </c>
      <c r="AY143" s="245" t="s">
        <v>122</v>
      </c>
    </row>
    <row r="144" s="14" customFormat="1">
      <c r="A144" s="14"/>
      <c r="B144" s="235"/>
      <c r="C144" s="236"/>
      <c r="D144" s="226" t="s">
        <v>133</v>
      </c>
      <c r="E144" s="237" t="s">
        <v>19</v>
      </c>
      <c r="F144" s="238" t="s">
        <v>192</v>
      </c>
      <c r="G144" s="236"/>
      <c r="H144" s="239">
        <v>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133</v>
      </c>
      <c r="AU144" s="245" t="s">
        <v>85</v>
      </c>
      <c r="AV144" s="14" t="s">
        <v>85</v>
      </c>
      <c r="AW144" s="14" t="s">
        <v>37</v>
      </c>
      <c r="AX144" s="14" t="s">
        <v>75</v>
      </c>
      <c r="AY144" s="245" t="s">
        <v>122</v>
      </c>
    </row>
    <row r="145" s="14" customFormat="1">
      <c r="A145" s="14"/>
      <c r="B145" s="235"/>
      <c r="C145" s="236"/>
      <c r="D145" s="226" t="s">
        <v>133</v>
      </c>
      <c r="E145" s="237" t="s">
        <v>19</v>
      </c>
      <c r="F145" s="238" t="s">
        <v>193</v>
      </c>
      <c r="G145" s="236"/>
      <c r="H145" s="239">
        <v>30.800000000000001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133</v>
      </c>
      <c r="AU145" s="245" t="s">
        <v>85</v>
      </c>
      <c r="AV145" s="14" t="s">
        <v>85</v>
      </c>
      <c r="AW145" s="14" t="s">
        <v>37</v>
      </c>
      <c r="AX145" s="14" t="s">
        <v>75</v>
      </c>
      <c r="AY145" s="245" t="s">
        <v>122</v>
      </c>
    </row>
    <row r="146" s="14" customFormat="1">
      <c r="A146" s="14"/>
      <c r="B146" s="235"/>
      <c r="C146" s="236"/>
      <c r="D146" s="226" t="s">
        <v>133</v>
      </c>
      <c r="E146" s="237" t="s">
        <v>19</v>
      </c>
      <c r="F146" s="238" t="s">
        <v>194</v>
      </c>
      <c r="G146" s="236"/>
      <c r="H146" s="239">
        <v>13.5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133</v>
      </c>
      <c r="AU146" s="245" t="s">
        <v>85</v>
      </c>
      <c r="AV146" s="14" t="s">
        <v>85</v>
      </c>
      <c r="AW146" s="14" t="s">
        <v>37</v>
      </c>
      <c r="AX146" s="14" t="s">
        <v>75</v>
      </c>
      <c r="AY146" s="245" t="s">
        <v>122</v>
      </c>
    </row>
    <row r="147" s="16" customFormat="1">
      <c r="A147" s="16"/>
      <c r="B147" s="257"/>
      <c r="C147" s="258"/>
      <c r="D147" s="226" t="s">
        <v>133</v>
      </c>
      <c r="E147" s="259" t="s">
        <v>19</v>
      </c>
      <c r="F147" s="260" t="s">
        <v>156</v>
      </c>
      <c r="G147" s="258"/>
      <c r="H147" s="261">
        <v>53.700000000000003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7" t="s">
        <v>133</v>
      </c>
      <c r="AU147" s="267" t="s">
        <v>85</v>
      </c>
      <c r="AV147" s="16" t="s">
        <v>129</v>
      </c>
      <c r="AW147" s="16" t="s">
        <v>37</v>
      </c>
      <c r="AX147" s="16" t="s">
        <v>83</v>
      </c>
      <c r="AY147" s="267" t="s">
        <v>122</v>
      </c>
    </row>
    <row r="148" s="2" customFormat="1" ht="24.15" customHeight="1">
      <c r="A148" s="40"/>
      <c r="B148" s="41"/>
      <c r="C148" s="206" t="s">
        <v>214</v>
      </c>
      <c r="D148" s="206" t="s">
        <v>124</v>
      </c>
      <c r="E148" s="207" t="s">
        <v>215</v>
      </c>
      <c r="F148" s="208" t="s">
        <v>216</v>
      </c>
      <c r="G148" s="209" t="s">
        <v>205</v>
      </c>
      <c r="H148" s="210">
        <v>53.700000000000003</v>
      </c>
      <c r="I148" s="211"/>
      <c r="J148" s="212">
        <f>ROUND(I148*H148,2)</f>
        <v>0</v>
      </c>
      <c r="K148" s="208" t="s">
        <v>128</v>
      </c>
      <c r="L148" s="46"/>
      <c r="M148" s="213" t="s">
        <v>19</v>
      </c>
      <c r="N148" s="214" t="s">
        <v>46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129</v>
      </c>
      <c r="AT148" s="217" t="s">
        <v>124</v>
      </c>
      <c r="AU148" s="217" t="s">
        <v>85</v>
      </c>
      <c r="AY148" s="19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129</v>
      </c>
      <c r="BM148" s="217" t="s">
        <v>217</v>
      </c>
    </row>
    <row r="149" s="2" customFormat="1">
      <c r="A149" s="40"/>
      <c r="B149" s="41"/>
      <c r="C149" s="42"/>
      <c r="D149" s="219" t="s">
        <v>131</v>
      </c>
      <c r="E149" s="42"/>
      <c r="F149" s="220" t="s">
        <v>218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131</v>
      </c>
      <c r="AU149" s="19" t="s">
        <v>85</v>
      </c>
    </row>
    <row r="150" s="14" customFormat="1">
      <c r="A150" s="14"/>
      <c r="B150" s="235"/>
      <c r="C150" s="236"/>
      <c r="D150" s="226" t="s">
        <v>133</v>
      </c>
      <c r="E150" s="237" t="s">
        <v>19</v>
      </c>
      <c r="F150" s="238" t="s">
        <v>191</v>
      </c>
      <c r="G150" s="236"/>
      <c r="H150" s="239">
        <v>6.4000000000000004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133</v>
      </c>
      <c r="AU150" s="245" t="s">
        <v>85</v>
      </c>
      <c r="AV150" s="14" t="s">
        <v>85</v>
      </c>
      <c r="AW150" s="14" t="s">
        <v>37</v>
      </c>
      <c r="AX150" s="14" t="s">
        <v>75</v>
      </c>
      <c r="AY150" s="245" t="s">
        <v>122</v>
      </c>
    </row>
    <row r="151" s="14" customFormat="1">
      <c r="A151" s="14"/>
      <c r="B151" s="235"/>
      <c r="C151" s="236"/>
      <c r="D151" s="226" t="s">
        <v>133</v>
      </c>
      <c r="E151" s="237" t="s">
        <v>19</v>
      </c>
      <c r="F151" s="238" t="s">
        <v>192</v>
      </c>
      <c r="G151" s="236"/>
      <c r="H151" s="239">
        <v>3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133</v>
      </c>
      <c r="AU151" s="245" t="s">
        <v>85</v>
      </c>
      <c r="AV151" s="14" t="s">
        <v>85</v>
      </c>
      <c r="AW151" s="14" t="s">
        <v>37</v>
      </c>
      <c r="AX151" s="14" t="s">
        <v>75</v>
      </c>
      <c r="AY151" s="245" t="s">
        <v>122</v>
      </c>
    </row>
    <row r="152" s="14" customFormat="1">
      <c r="A152" s="14"/>
      <c r="B152" s="235"/>
      <c r="C152" s="236"/>
      <c r="D152" s="226" t="s">
        <v>133</v>
      </c>
      <c r="E152" s="237" t="s">
        <v>19</v>
      </c>
      <c r="F152" s="238" t="s">
        <v>193</v>
      </c>
      <c r="G152" s="236"/>
      <c r="H152" s="239">
        <v>30.800000000000001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133</v>
      </c>
      <c r="AU152" s="245" t="s">
        <v>85</v>
      </c>
      <c r="AV152" s="14" t="s">
        <v>85</v>
      </c>
      <c r="AW152" s="14" t="s">
        <v>37</v>
      </c>
      <c r="AX152" s="14" t="s">
        <v>75</v>
      </c>
      <c r="AY152" s="245" t="s">
        <v>122</v>
      </c>
    </row>
    <row r="153" s="14" customFormat="1">
      <c r="A153" s="14"/>
      <c r="B153" s="235"/>
      <c r="C153" s="236"/>
      <c r="D153" s="226" t="s">
        <v>133</v>
      </c>
      <c r="E153" s="237" t="s">
        <v>19</v>
      </c>
      <c r="F153" s="238" t="s">
        <v>194</v>
      </c>
      <c r="G153" s="236"/>
      <c r="H153" s="239">
        <v>13.5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133</v>
      </c>
      <c r="AU153" s="245" t="s">
        <v>85</v>
      </c>
      <c r="AV153" s="14" t="s">
        <v>85</v>
      </c>
      <c r="AW153" s="14" t="s">
        <v>37</v>
      </c>
      <c r="AX153" s="14" t="s">
        <v>75</v>
      </c>
      <c r="AY153" s="245" t="s">
        <v>122</v>
      </c>
    </row>
    <row r="154" s="16" customFormat="1">
      <c r="A154" s="16"/>
      <c r="B154" s="257"/>
      <c r="C154" s="258"/>
      <c r="D154" s="226" t="s">
        <v>133</v>
      </c>
      <c r="E154" s="259" t="s">
        <v>19</v>
      </c>
      <c r="F154" s="260" t="s">
        <v>156</v>
      </c>
      <c r="G154" s="258"/>
      <c r="H154" s="261">
        <v>53.700000000000003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7" t="s">
        <v>133</v>
      </c>
      <c r="AU154" s="267" t="s">
        <v>85</v>
      </c>
      <c r="AV154" s="16" t="s">
        <v>129</v>
      </c>
      <c r="AW154" s="16" t="s">
        <v>37</v>
      </c>
      <c r="AX154" s="16" t="s">
        <v>83</v>
      </c>
      <c r="AY154" s="267" t="s">
        <v>122</v>
      </c>
    </row>
    <row r="155" s="2" customFormat="1" ht="21.75" customHeight="1">
      <c r="A155" s="40"/>
      <c r="B155" s="41"/>
      <c r="C155" s="206" t="s">
        <v>8</v>
      </c>
      <c r="D155" s="206" t="s">
        <v>124</v>
      </c>
      <c r="E155" s="207" t="s">
        <v>219</v>
      </c>
      <c r="F155" s="208" t="s">
        <v>220</v>
      </c>
      <c r="G155" s="209" t="s">
        <v>127</v>
      </c>
      <c r="H155" s="210">
        <v>387.19999999999999</v>
      </c>
      <c r="I155" s="211"/>
      <c r="J155" s="212">
        <f>ROUND(I155*H155,2)</f>
        <v>0</v>
      </c>
      <c r="K155" s="208" t="s">
        <v>128</v>
      </c>
      <c r="L155" s="46"/>
      <c r="M155" s="213" t="s">
        <v>19</v>
      </c>
      <c r="N155" s="214" t="s">
        <v>46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129</v>
      </c>
      <c r="AT155" s="217" t="s">
        <v>124</v>
      </c>
      <c r="AU155" s="217" t="s">
        <v>85</v>
      </c>
      <c r="AY155" s="19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83</v>
      </c>
      <c r="BK155" s="218">
        <f>ROUND(I155*H155,2)</f>
        <v>0</v>
      </c>
      <c r="BL155" s="19" t="s">
        <v>129</v>
      </c>
      <c r="BM155" s="217" t="s">
        <v>221</v>
      </c>
    </row>
    <row r="156" s="2" customFormat="1">
      <c r="A156" s="40"/>
      <c r="B156" s="41"/>
      <c r="C156" s="42"/>
      <c r="D156" s="219" t="s">
        <v>131</v>
      </c>
      <c r="E156" s="42"/>
      <c r="F156" s="220" t="s">
        <v>222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131</v>
      </c>
      <c r="AU156" s="19" t="s">
        <v>85</v>
      </c>
    </row>
    <row r="157" s="13" customFormat="1">
      <c r="A157" s="13"/>
      <c r="B157" s="224"/>
      <c r="C157" s="225"/>
      <c r="D157" s="226" t="s">
        <v>133</v>
      </c>
      <c r="E157" s="227" t="s">
        <v>19</v>
      </c>
      <c r="F157" s="228" t="s">
        <v>223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133</v>
      </c>
      <c r="AU157" s="234" t="s">
        <v>85</v>
      </c>
      <c r="AV157" s="13" t="s">
        <v>83</v>
      </c>
      <c r="AW157" s="13" t="s">
        <v>37</v>
      </c>
      <c r="AX157" s="13" t="s">
        <v>75</v>
      </c>
      <c r="AY157" s="234" t="s">
        <v>122</v>
      </c>
    </row>
    <row r="158" s="14" customFormat="1">
      <c r="A158" s="14"/>
      <c r="B158" s="235"/>
      <c r="C158" s="236"/>
      <c r="D158" s="226" t="s">
        <v>133</v>
      </c>
      <c r="E158" s="237" t="s">
        <v>19</v>
      </c>
      <c r="F158" s="238" t="s">
        <v>224</v>
      </c>
      <c r="G158" s="236"/>
      <c r="H158" s="239">
        <v>367.19999999999999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133</v>
      </c>
      <c r="AU158" s="245" t="s">
        <v>85</v>
      </c>
      <c r="AV158" s="14" t="s">
        <v>85</v>
      </c>
      <c r="AW158" s="14" t="s">
        <v>37</v>
      </c>
      <c r="AX158" s="14" t="s">
        <v>75</v>
      </c>
      <c r="AY158" s="245" t="s">
        <v>122</v>
      </c>
    </row>
    <row r="159" s="14" customFormat="1">
      <c r="A159" s="14"/>
      <c r="B159" s="235"/>
      <c r="C159" s="236"/>
      <c r="D159" s="226" t="s">
        <v>133</v>
      </c>
      <c r="E159" s="237" t="s">
        <v>19</v>
      </c>
      <c r="F159" s="238" t="s">
        <v>225</v>
      </c>
      <c r="G159" s="236"/>
      <c r="H159" s="239">
        <v>20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133</v>
      </c>
      <c r="AU159" s="245" t="s">
        <v>85</v>
      </c>
      <c r="AV159" s="14" t="s">
        <v>85</v>
      </c>
      <c r="AW159" s="14" t="s">
        <v>37</v>
      </c>
      <c r="AX159" s="14" t="s">
        <v>75</v>
      </c>
      <c r="AY159" s="245" t="s">
        <v>122</v>
      </c>
    </row>
    <row r="160" s="16" customFormat="1">
      <c r="A160" s="16"/>
      <c r="B160" s="257"/>
      <c r="C160" s="258"/>
      <c r="D160" s="226" t="s">
        <v>133</v>
      </c>
      <c r="E160" s="259" t="s">
        <v>19</v>
      </c>
      <c r="F160" s="260" t="s">
        <v>156</v>
      </c>
      <c r="G160" s="258"/>
      <c r="H160" s="261">
        <v>387.19999999999999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67" t="s">
        <v>133</v>
      </c>
      <c r="AU160" s="267" t="s">
        <v>85</v>
      </c>
      <c r="AV160" s="16" t="s">
        <v>129</v>
      </c>
      <c r="AW160" s="16" t="s">
        <v>37</v>
      </c>
      <c r="AX160" s="16" t="s">
        <v>83</v>
      </c>
      <c r="AY160" s="267" t="s">
        <v>122</v>
      </c>
    </row>
    <row r="161" s="12" customFormat="1" ht="22.8" customHeight="1">
      <c r="A161" s="12"/>
      <c r="B161" s="190"/>
      <c r="C161" s="191"/>
      <c r="D161" s="192" t="s">
        <v>74</v>
      </c>
      <c r="E161" s="204" t="s">
        <v>129</v>
      </c>
      <c r="F161" s="204" t="s">
        <v>226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SUM(P162:P167)</f>
        <v>0</v>
      </c>
      <c r="Q161" s="198"/>
      <c r="R161" s="199">
        <f>SUM(R162:R167)</f>
        <v>4.4529246300000001</v>
      </c>
      <c r="S161" s="198"/>
      <c r="T161" s="200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83</v>
      </c>
      <c r="AT161" s="202" t="s">
        <v>74</v>
      </c>
      <c r="AU161" s="202" t="s">
        <v>83</v>
      </c>
      <c r="AY161" s="201" t="s">
        <v>122</v>
      </c>
      <c r="BK161" s="203">
        <f>SUM(BK162:BK167)</f>
        <v>0</v>
      </c>
    </row>
    <row r="162" s="2" customFormat="1" ht="16.5" customHeight="1">
      <c r="A162" s="40"/>
      <c r="B162" s="41"/>
      <c r="C162" s="206" t="s">
        <v>227</v>
      </c>
      <c r="D162" s="206" t="s">
        <v>124</v>
      </c>
      <c r="E162" s="207" t="s">
        <v>228</v>
      </c>
      <c r="F162" s="208" t="s">
        <v>229</v>
      </c>
      <c r="G162" s="209" t="s">
        <v>149</v>
      </c>
      <c r="H162" s="210">
        <v>7.7000000000000002</v>
      </c>
      <c r="I162" s="211"/>
      <c r="J162" s="212">
        <f>ROUND(I162*H162,2)</f>
        <v>0</v>
      </c>
      <c r="K162" s="208" t="s">
        <v>128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129</v>
      </c>
      <c r="AT162" s="217" t="s">
        <v>124</v>
      </c>
      <c r="AU162" s="217" t="s">
        <v>85</v>
      </c>
      <c r="AY162" s="19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129</v>
      </c>
      <c r="BM162" s="217" t="s">
        <v>230</v>
      </c>
    </row>
    <row r="163" s="2" customFormat="1">
      <c r="A163" s="40"/>
      <c r="B163" s="41"/>
      <c r="C163" s="42"/>
      <c r="D163" s="219" t="s">
        <v>131</v>
      </c>
      <c r="E163" s="42"/>
      <c r="F163" s="220" t="s">
        <v>231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131</v>
      </c>
      <c r="AU163" s="19" t="s">
        <v>85</v>
      </c>
    </row>
    <row r="164" s="14" customFormat="1">
      <c r="A164" s="14"/>
      <c r="B164" s="235"/>
      <c r="C164" s="236"/>
      <c r="D164" s="226" t="s">
        <v>133</v>
      </c>
      <c r="E164" s="237" t="s">
        <v>19</v>
      </c>
      <c r="F164" s="238" t="s">
        <v>232</v>
      </c>
      <c r="G164" s="236"/>
      <c r="H164" s="239">
        <v>7.7000000000000002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133</v>
      </c>
      <c r="AU164" s="245" t="s">
        <v>85</v>
      </c>
      <c r="AV164" s="14" t="s">
        <v>85</v>
      </c>
      <c r="AW164" s="14" t="s">
        <v>37</v>
      </c>
      <c r="AX164" s="14" t="s">
        <v>83</v>
      </c>
      <c r="AY164" s="245" t="s">
        <v>122</v>
      </c>
    </row>
    <row r="165" s="2" customFormat="1" ht="24.15" customHeight="1">
      <c r="A165" s="40"/>
      <c r="B165" s="41"/>
      <c r="C165" s="206" t="s">
        <v>233</v>
      </c>
      <c r="D165" s="206" t="s">
        <v>124</v>
      </c>
      <c r="E165" s="207" t="s">
        <v>234</v>
      </c>
      <c r="F165" s="208" t="s">
        <v>235</v>
      </c>
      <c r="G165" s="209" t="s">
        <v>236</v>
      </c>
      <c r="H165" s="210">
        <v>77</v>
      </c>
      <c r="I165" s="211"/>
      <c r="J165" s="212">
        <f>ROUND(I165*H165,2)</f>
        <v>0</v>
      </c>
      <c r="K165" s="208" t="s">
        <v>128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0.057830189999999997</v>
      </c>
      <c r="R165" s="215">
        <f>Q165*H165</f>
        <v>4.4529246300000001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129</v>
      </c>
      <c r="AT165" s="217" t="s">
        <v>124</v>
      </c>
      <c r="AU165" s="217" t="s">
        <v>85</v>
      </c>
      <c r="AY165" s="19" t="s">
        <v>122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83</v>
      </c>
      <c r="BK165" s="218">
        <f>ROUND(I165*H165,2)</f>
        <v>0</v>
      </c>
      <c r="BL165" s="19" t="s">
        <v>129</v>
      </c>
      <c r="BM165" s="217" t="s">
        <v>237</v>
      </c>
    </row>
    <row r="166" s="2" customFormat="1">
      <c r="A166" s="40"/>
      <c r="B166" s="41"/>
      <c r="C166" s="42"/>
      <c r="D166" s="219" t="s">
        <v>131</v>
      </c>
      <c r="E166" s="42"/>
      <c r="F166" s="220" t="s">
        <v>238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131</v>
      </c>
      <c r="AU166" s="19" t="s">
        <v>85</v>
      </c>
    </row>
    <row r="167" s="14" customFormat="1">
      <c r="A167" s="14"/>
      <c r="B167" s="235"/>
      <c r="C167" s="236"/>
      <c r="D167" s="226" t="s">
        <v>133</v>
      </c>
      <c r="E167" s="237" t="s">
        <v>19</v>
      </c>
      <c r="F167" s="238" t="s">
        <v>239</v>
      </c>
      <c r="G167" s="236"/>
      <c r="H167" s="239">
        <v>77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133</v>
      </c>
      <c r="AU167" s="245" t="s">
        <v>85</v>
      </c>
      <c r="AV167" s="14" t="s">
        <v>85</v>
      </c>
      <c r="AW167" s="14" t="s">
        <v>37</v>
      </c>
      <c r="AX167" s="14" t="s">
        <v>83</v>
      </c>
      <c r="AY167" s="245" t="s">
        <v>122</v>
      </c>
    </row>
    <row r="168" s="12" customFormat="1" ht="22.8" customHeight="1">
      <c r="A168" s="12"/>
      <c r="B168" s="190"/>
      <c r="C168" s="191"/>
      <c r="D168" s="192" t="s">
        <v>74</v>
      </c>
      <c r="E168" s="204" t="s">
        <v>157</v>
      </c>
      <c r="F168" s="204" t="s">
        <v>240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SUM(P169:P221)</f>
        <v>0</v>
      </c>
      <c r="Q168" s="198"/>
      <c r="R168" s="199">
        <f>SUM(R169:R221)</f>
        <v>85.398246000000015</v>
      </c>
      <c r="S168" s="198"/>
      <c r="T168" s="200">
        <f>SUM(T169:T221)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83</v>
      </c>
      <c r="AT168" s="202" t="s">
        <v>74</v>
      </c>
      <c r="AU168" s="202" t="s">
        <v>83</v>
      </c>
      <c r="AY168" s="201" t="s">
        <v>122</v>
      </c>
      <c r="BK168" s="203">
        <f>SUM(BK169:BK221)</f>
        <v>0</v>
      </c>
    </row>
    <row r="169" s="2" customFormat="1" ht="16.5" customHeight="1">
      <c r="A169" s="40"/>
      <c r="B169" s="41"/>
      <c r="C169" s="206" t="s">
        <v>241</v>
      </c>
      <c r="D169" s="206" t="s">
        <v>124</v>
      </c>
      <c r="E169" s="207" t="s">
        <v>242</v>
      </c>
      <c r="F169" s="208" t="s">
        <v>243</v>
      </c>
      <c r="G169" s="209" t="s">
        <v>127</v>
      </c>
      <c r="H169" s="210">
        <v>367.19999999999999</v>
      </c>
      <c r="I169" s="211"/>
      <c r="J169" s="212">
        <f>ROUND(I169*H169,2)</f>
        <v>0</v>
      </c>
      <c r="K169" s="208" t="s">
        <v>128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129</v>
      </c>
      <c r="AT169" s="217" t="s">
        <v>124</v>
      </c>
      <c r="AU169" s="217" t="s">
        <v>85</v>
      </c>
      <c r="AY169" s="19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129</v>
      </c>
      <c r="BM169" s="217" t="s">
        <v>244</v>
      </c>
    </row>
    <row r="170" s="2" customFormat="1">
      <c r="A170" s="40"/>
      <c r="B170" s="41"/>
      <c r="C170" s="42"/>
      <c r="D170" s="219" t="s">
        <v>131</v>
      </c>
      <c r="E170" s="42"/>
      <c r="F170" s="220" t="s">
        <v>245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131</v>
      </c>
      <c r="AU170" s="19" t="s">
        <v>85</v>
      </c>
    </row>
    <row r="171" s="13" customFormat="1">
      <c r="A171" s="13"/>
      <c r="B171" s="224"/>
      <c r="C171" s="225"/>
      <c r="D171" s="226" t="s">
        <v>133</v>
      </c>
      <c r="E171" s="227" t="s">
        <v>19</v>
      </c>
      <c r="F171" s="228" t="s">
        <v>223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133</v>
      </c>
      <c r="AU171" s="234" t="s">
        <v>85</v>
      </c>
      <c r="AV171" s="13" t="s">
        <v>83</v>
      </c>
      <c r="AW171" s="13" t="s">
        <v>37</v>
      </c>
      <c r="AX171" s="13" t="s">
        <v>75</v>
      </c>
      <c r="AY171" s="234" t="s">
        <v>122</v>
      </c>
    </row>
    <row r="172" s="14" customFormat="1">
      <c r="A172" s="14"/>
      <c r="B172" s="235"/>
      <c r="C172" s="236"/>
      <c r="D172" s="226" t="s">
        <v>133</v>
      </c>
      <c r="E172" s="237" t="s">
        <v>19</v>
      </c>
      <c r="F172" s="238" t="s">
        <v>224</v>
      </c>
      <c r="G172" s="236"/>
      <c r="H172" s="239">
        <v>367.19999999999999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133</v>
      </c>
      <c r="AU172" s="245" t="s">
        <v>85</v>
      </c>
      <c r="AV172" s="14" t="s">
        <v>85</v>
      </c>
      <c r="AW172" s="14" t="s">
        <v>37</v>
      </c>
      <c r="AX172" s="14" t="s">
        <v>83</v>
      </c>
      <c r="AY172" s="245" t="s">
        <v>122</v>
      </c>
    </row>
    <row r="173" s="2" customFormat="1" ht="16.5" customHeight="1">
      <c r="A173" s="40"/>
      <c r="B173" s="41"/>
      <c r="C173" s="206" t="s">
        <v>246</v>
      </c>
      <c r="D173" s="206" t="s">
        <v>124</v>
      </c>
      <c r="E173" s="207" t="s">
        <v>247</v>
      </c>
      <c r="F173" s="208" t="s">
        <v>248</v>
      </c>
      <c r="G173" s="209" t="s">
        <v>127</v>
      </c>
      <c r="H173" s="210">
        <v>20</v>
      </c>
      <c r="I173" s="211"/>
      <c r="J173" s="212">
        <f>ROUND(I173*H173,2)</f>
        <v>0</v>
      </c>
      <c r="K173" s="208" t="s">
        <v>128</v>
      </c>
      <c r="L173" s="46"/>
      <c r="M173" s="213" t="s">
        <v>19</v>
      </c>
      <c r="N173" s="214" t="s">
        <v>46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129</v>
      </c>
      <c r="AT173" s="217" t="s">
        <v>124</v>
      </c>
      <c r="AU173" s="217" t="s">
        <v>85</v>
      </c>
      <c r="AY173" s="19" t="s">
        <v>122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83</v>
      </c>
      <c r="BK173" s="218">
        <f>ROUND(I173*H173,2)</f>
        <v>0</v>
      </c>
      <c r="BL173" s="19" t="s">
        <v>129</v>
      </c>
      <c r="BM173" s="217" t="s">
        <v>249</v>
      </c>
    </row>
    <row r="174" s="2" customFormat="1">
      <c r="A174" s="40"/>
      <c r="B174" s="41"/>
      <c r="C174" s="42"/>
      <c r="D174" s="219" t="s">
        <v>131</v>
      </c>
      <c r="E174" s="42"/>
      <c r="F174" s="220" t="s">
        <v>250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131</v>
      </c>
      <c r="AU174" s="19" t="s">
        <v>85</v>
      </c>
    </row>
    <row r="175" s="13" customFormat="1">
      <c r="A175" s="13"/>
      <c r="B175" s="224"/>
      <c r="C175" s="225"/>
      <c r="D175" s="226" t="s">
        <v>133</v>
      </c>
      <c r="E175" s="227" t="s">
        <v>19</v>
      </c>
      <c r="F175" s="228" t="s">
        <v>223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133</v>
      </c>
      <c r="AU175" s="234" t="s">
        <v>85</v>
      </c>
      <c r="AV175" s="13" t="s">
        <v>83</v>
      </c>
      <c r="AW175" s="13" t="s">
        <v>37</v>
      </c>
      <c r="AX175" s="13" t="s">
        <v>75</v>
      </c>
      <c r="AY175" s="234" t="s">
        <v>122</v>
      </c>
    </row>
    <row r="176" s="14" customFormat="1">
      <c r="A176" s="14"/>
      <c r="B176" s="235"/>
      <c r="C176" s="236"/>
      <c r="D176" s="226" t="s">
        <v>133</v>
      </c>
      <c r="E176" s="237" t="s">
        <v>19</v>
      </c>
      <c r="F176" s="238" t="s">
        <v>225</v>
      </c>
      <c r="G176" s="236"/>
      <c r="H176" s="239">
        <v>20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133</v>
      </c>
      <c r="AU176" s="245" t="s">
        <v>85</v>
      </c>
      <c r="AV176" s="14" t="s">
        <v>85</v>
      </c>
      <c r="AW176" s="14" t="s">
        <v>37</v>
      </c>
      <c r="AX176" s="14" t="s">
        <v>83</v>
      </c>
      <c r="AY176" s="245" t="s">
        <v>122</v>
      </c>
    </row>
    <row r="177" s="2" customFormat="1" ht="24.15" customHeight="1">
      <c r="A177" s="40"/>
      <c r="B177" s="41"/>
      <c r="C177" s="206" t="s">
        <v>251</v>
      </c>
      <c r="D177" s="206" t="s">
        <v>124</v>
      </c>
      <c r="E177" s="207" t="s">
        <v>252</v>
      </c>
      <c r="F177" s="208" t="s">
        <v>253</v>
      </c>
      <c r="G177" s="209" t="s">
        <v>127</v>
      </c>
      <c r="H177" s="210">
        <v>387.19999999999999</v>
      </c>
      <c r="I177" s="211"/>
      <c r="J177" s="212">
        <f>ROUND(I177*H177,2)</f>
        <v>0</v>
      </c>
      <c r="K177" s="208" t="s">
        <v>128</v>
      </c>
      <c r="L177" s="46"/>
      <c r="M177" s="213" t="s">
        <v>19</v>
      </c>
      <c r="N177" s="214" t="s">
        <v>46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129</v>
      </c>
      <c r="AT177" s="217" t="s">
        <v>124</v>
      </c>
      <c r="AU177" s="217" t="s">
        <v>85</v>
      </c>
      <c r="AY177" s="19" t="s">
        <v>122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83</v>
      </c>
      <c r="BK177" s="218">
        <f>ROUND(I177*H177,2)</f>
        <v>0</v>
      </c>
      <c r="BL177" s="19" t="s">
        <v>129</v>
      </c>
      <c r="BM177" s="217" t="s">
        <v>254</v>
      </c>
    </row>
    <row r="178" s="2" customFormat="1">
      <c r="A178" s="40"/>
      <c r="B178" s="41"/>
      <c r="C178" s="42"/>
      <c r="D178" s="219" t="s">
        <v>131</v>
      </c>
      <c r="E178" s="42"/>
      <c r="F178" s="220" t="s">
        <v>255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131</v>
      </c>
      <c r="AU178" s="19" t="s">
        <v>85</v>
      </c>
    </row>
    <row r="179" s="13" customFormat="1">
      <c r="A179" s="13"/>
      <c r="B179" s="224"/>
      <c r="C179" s="225"/>
      <c r="D179" s="226" t="s">
        <v>133</v>
      </c>
      <c r="E179" s="227" t="s">
        <v>19</v>
      </c>
      <c r="F179" s="228" t="s">
        <v>134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133</v>
      </c>
      <c r="AU179" s="234" t="s">
        <v>85</v>
      </c>
      <c r="AV179" s="13" t="s">
        <v>83</v>
      </c>
      <c r="AW179" s="13" t="s">
        <v>37</v>
      </c>
      <c r="AX179" s="13" t="s">
        <v>75</v>
      </c>
      <c r="AY179" s="234" t="s">
        <v>122</v>
      </c>
    </row>
    <row r="180" s="13" customFormat="1">
      <c r="A180" s="13"/>
      <c r="B180" s="224"/>
      <c r="C180" s="225"/>
      <c r="D180" s="226" t="s">
        <v>133</v>
      </c>
      <c r="E180" s="227" t="s">
        <v>19</v>
      </c>
      <c r="F180" s="228" t="s">
        <v>154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133</v>
      </c>
      <c r="AU180" s="234" t="s">
        <v>85</v>
      </c>
      <c r="AV180" s="13" t="s">
        <v>83</v>
      </c>
      <c r="AW180" s="13" t="s">
        <v>37</v>
      </c>
      <c r="AX180" s="13" t="s">
        <v>75</v>
      </c>
      <c r="AY180" s="234" t="s">
        <v>122</v>
      </c>
    </row>
    <row r="181" s="14" customFormat="1">
      <c r="A181" s="14"/>
      <c r="B181" s="235"/>
      <c r="C181" s="236"/>
      <c r="D181" s="226" t="s">
        <v>133</v>
      </c>
      <c r="E181" s="237" t="s">
        <v>19</v>
      </c>
      <c r="F181" s="238" t="s">
        <v>224</v>
      </c>
      <c r="G181" s="236"/>
      <c r="H181" s="239">
        <v>367.19999999999999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133</v>
      </c>
      <c r="AU181" s="245" t="s">
        <v>85</v>
      </c>
      <c r="AV181" s="14" t="s">
        <v>85</v>
      </c>
      <c r="AW181" s="14" t="s">
        <v>37</v>
      </c>
      <c r="AX181" s="14" t="s">
        <v>75</v>
      </c>
      <c r="AY181" s="245" t="s">
        <v>122</v>
      </c>
    </row>
    <row r="182" s="14" customFormat="1">
      <c r="A182" s="14"/>
      <c r="B182" s="235"/>
      <c r="C182" s="236"/>
      <c r="D182" s="226" t="s">
        <v>133</v>
      </c>
      <c r="E182" s="237" t="s">
        <v>19</v>
      </c>
      <c r="F182" s="238" t="s">
        <v>225</v>
      </c>
      <c r="G182" s="236"/>
      <c r="H182" s="239">
        <v>20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133</v>
      </c>
      <c r="AU182" s="245" t="s">
        <v>85</v>
      </c>
      <c r="AV182" s="14" t="s">
        <v>85</v>
      </c>
      <c r="AW182" s="14" t="s">
        <v>37</v>
      </c>
      <c r="AX182" s="14" t="s">
        <v>75</v>
      </c>
      <c r="AY182" s="245" t="s">
        <v>122</v>
      </c>
    </row>
    <row r="183" s="16" customFormat="1">
      <c r="A183" s="16"/>
      <c r="B183" s="257"/>
      <c r="C183" s="258"/>
      <c r="D183" s="226" t="s">
        <v>133</v>
      </c>
      <c r="E183" s="259" t="s">
        <v>19</v>
      </c>
      <c r="F183" s="260" t="s">
        <v>156</v>
      </c>
      <c r="G183" s="258"/>
      <c r="H183" s="261">
        <v>387.19999999999999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7" t="s">
        <v>133</v>
      </c>
      <c r="AU183" s="267" t="s">
        <v>85</v>
      </c>
      <c r="AV183" s="16" t="s">
        <v>129</v>
      </c>
      <c r="AW183" s="16" t="s">
        <v>37</v>
      </c>
      <c r="AX183" s="16" t="s">
        <v>83</v>
      </c>
      <c r="AY183" s="267" t="s">
        <v>122</v>
      </c>
    </row>
    <row r="184" s="2" customFormat="1" ht="44.25" customHeight="1">
      <c r="A184" s="40"/>
      <c r="B184" s="41"/>
      <c r="C184" s="206" t="s">
        <v>7</v>
      </c>
      <c r="D184" s="206" t="s">
        <v>124</v>
      </c>
      <c r="E184" s="207" t="s">
        <v>256</v>
      </c>
      <c r="F184" s="208" t="s">
        <v>257</v>
      </c>
      <c r="G184" s="209" t="s">
        <v>127</v>
      </c>
      <c r="H184" s="210">
        <v>367.19999999999999</v>
      </c>
      <c r="I184" s="211"/>
      <c r="J184" s="212">
        <f>ROUND(I184*H184,2)</f>
        <v>0</v>
      </c>
      <c r="K184" s="208" t="s">
        <v>128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0.084250000000000005</v>
      </c>
      <c r="R184" s="215">
        <f>Q184*H184</f>
        <v>30.936600000000002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129</v>
      </c>
      <c r="AT184" s="217" t="s">
        <v>124</v>
      </c>
      <c r="AU184" s="217" t="s">
        <v>85</v>
      </c>
      <c r="AY184" s="19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129</v>
      </c>
      <c r="BM184" s="217" t="s">
        <v>258</v>
      </c>
    </row>
    <row r="185" s="2" customFormat="1">
      <c r="A185" s="40"/>
      <c r="B185" s="41"/>
      <c r="C185" s="42"/>
      <c r="D185" s="219" t="s">
        <v>131</v>
      </c>
      <c r="E185" s="42"/>
      <c r="F185" s="220" t="s">
        <v>259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131</v>
      </c>
      <c r="AU185" s="19" t="s">
        <v>85</v>
      </c>
    </row>
    <row r="186" s="13" customFormat="1">
      <c r="A186" s="13"/>
      <c r="B186" s="224"/>
      <c r="C186" s="225"/>
      <c r="D186" s="226" t="s">
        <v>133</v>
      </c>
      <c r="E186" s="227" t="s">
        <v>19</v>
      </c>
      <c r="F186" s="228" t="s">
        <v>260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133</v>
      </c>
      <c r="AU186" s="234" t="s">
        <v>85</v>
      </c>
      <c r="AV186" s="13" t="s">
        <v>83</v>
      </c>
      <c r="AW186" s="13" t="s">
        <v>37</v>
      </c>
      <c r="AX186" s="13" t="s">
        <v>75</v>
      </c>
      <c r="AY186" s="234" t="s">
        <v>122</v>
      </c>
    </row>
    <row r="187" s="14" customFormat="1">
      <c r="A187" s="14"/>
      <c r="B187" s="235"/>
      <c r="C187" s="236"/>
      <c r="D187" s="226" t="s">
        <v>133</v>
      </c>
      <c r="E187" s="237" t="s">
        <v>19</v>
      </c>
      <c r="F187" s="238" t="s">
        <v>261</v>
      </c>
      <c r="G187" s="236"/>
      <c r="H187" s="239">
        <v>364.80000000000001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133</v>
      </c>
      <c r="AU187" s="245" t="s">
        <v>85</v>
      </c>
      <c r="AV187" s="14" t="s">
        <v>85</v>
      </c>
      <c r="AW187" s="14" t="s">
        <v>37</v>
      </c>
      <c r="AX187" s="14" t="s">
        <v>75</v>
      </c>
      <c r="AY187" s="245" t="s">
        <v>122</v>
      </c>
    </row>
    <row r="188" s="14" customFormat="1">
      <c r="A188" s="14"/>
      <c r="B188" s="235"/>
      <c r="C188" s="236"/>
      <c r="D188" s="226" t="s">
        <v>133</v>
      </c>
      <c r="E188" s="237" t="s">
        <v>19</v>
      </c>
      <c r="F188" s="238" t="s">
        <v>262</v>
      </c>
      <c r="G188" s="236"/>
      <c r="H188" s="239">
        <v>1.2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133</v>
      </c>
      <c r="AU188" s="245" t="s">
        <v>85</v>
      </c>
      <c r="AV188" s="14" t="s">
        <v>85</v>
      </c>
      <c r="AW188" s="14" t="s">
        <v>37</v>
      </c>
      <c r="AX188" s="14" t="s">
        <v>75</v>
      </c>
      <c r="AY188" s="245" t="s">
        <v>122</v>
      </c>
    </row>
    <row r="189" s="14" customFormat="1">
      <c r="A189" s="14"/>
      <c r="B189" s="235"/>
      <c r="C189" s="236"/>
      <c r="D189" s="226" t="s">
        <v>133</v>
      </c>
      <c r="E189" s="237" t="s">
        <v>19</v>
      </c>
      <c r="F189" s="238" t="s">
        <v>263</v>
      </c>
      <c r="G189" s="236"/>
      <c r="H189" s="239">
        <v>1.2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133</v>
      </c>
      <c r="AU189" s="245" t="s">
        <v>85</v>
      </c>
      <c r="AV189" s="14" t="s">
        <v>85</v>
      </c>
      <c r="AW189" s="14" t="s">
        <v>37</v>
      </c>
      <c r="AX189" s="14" t="s">
        <v>75</v>
      </c>
      <c r="AY189" s="245" t="s">
        <v>122</v>
      </c>
    </row>
    <row r="190" s="16" customFormat="1">
      <c r="A190" s="16"/>
      <c r="B190" s="257"/>
      <c r="C190" s="258"/>
      <c r="D190" s="226" t="s">
        <v>133</v>
      </c>
      <c r="E190" s="259" t="s">
        <v>19</v>
      </c>
      <c r="F190" s="260" t="s">
        <v>156</v>
      </c>
      <c r="G190" s="258"/>
      <c r="H190" s="261">
        <v>367.19999999999999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7" t="s">
        <v>133</v>
      </c>
      <c r="AU190" s="267" t="s">
        <v>85</v>
      </c>
      <c r="AV190" s="16" t="s">
        <v>129</v>
      </c>
      <c r="AW190" s="16" t="s">
        <v>37</v>
      </c>
      <c r="AX190" s="16" t="s">
        <v>83</v>
      </c>
      <c r="AY190" s="267" t="s">
        <v>122</v>
      </c>
    </row>
    <row r="191" s="2" customFormat="1" ht="16.5" customHeight="1">
      <c r="A191" s="40"/>
      <c r="B191" s="41"/>
      <c r="C191" s="268" t="s">
        <v>264</v>
      </c>
      <c r="D191" s="268" t="s">
        <v>202</v>
      </c>
      <c r="E191" s="269" t="s">
        <v>265</v>
      </c>
      <c r="F191" s="270" t="s">
        <v>266</v>
      </c>
      <c r="G191" s="271" t="s">
        <v>127</v>
      </c>
      <c r="H191" s="272">
        <v>1.26</v>
      </c>
      <c r="I191" s="273"/>
      <c r="J191" s="274">
        <f>ROUND(I191*H191,2)</f>
        <v>0</v>
      </c>
      <c r="K191" s="270" t="s">
        <v>128</v>
      </c>
      <c r="L191" s="275"/>
      <c r="M191" s="276" t="s">
        <v>19</v>
      </c>
      <c r="N191" s="277" t="s">
        <v>46</v>
      </c>
      <c r="O191" s="86"/>
      <c r="P191" s="215">
        <f>O191*H191</f>
        <v>0</v>
      </c>
      <c r="Q191" s="215">
        <v>0.13100000000000001</v>
      </c>
      <c r="R191" s="215">
        <f>Q191*H191</f>
        <v>0.16506000000000001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174</v>
      </c>
      <c r="AT191" s="217" t="s">
        <v>202</v>
      </c>
      <c r="AU191" s="217" t="s">
        <v>85</v>
      </c>
      <c r="AY191" s="19" t="s">
        <v>122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83</v>
      </c>
      <c r="BK191" s="218">
        <f>ROUND(I191*H191,2)</f>
        <v>0</v>
      </c>
      <c r="BL191" s="19" t="s">
        <v>129</v>
      </c>
      <c r="BM191" s="217" t="s">
        <v>267</v>
      </c>
    </row>
    <row r="192" s="2" customFormat="1">
      <c r="A192" s="40"/>
      <c r="B192" s="41"/>
      <c r="C192" s="42"/>
      <c r="D192" s="219" t="s">
        <v>131</v>
      </c>
      <c r="E192" s="42"/>
      <c r="F192" s="220" t="s">
        <v>268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131</v>
      </c>
      <c r="AU192" s="19" t="s">
        <v>85</v>
      </c>
    </row>
    <row r="193" s="14" customFormat="1">
      <c r="A193" s="14"/>
      <c r="B193" s="235"/>
      <c r="C193" s="236"/>
      <c r="D193" s="226" t="s">
        <v>133</v>
      </c>
      <c r="E193" s="237" t="s">
        <v>19</v>
      </c>
      <c r="F193" s="238" t="s">
        <v>263</v>
      </c>
      <c r="G193" s="236"/>
      <c r="H193" s="239">
        <v>1.2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133</v>
      </c>
      <c r="AU193" s="245" t="s">
        <v>85</v>
      </c>
      <c r="AV193" s="14" t="s">
        <v>85</v>
      </c>
      <c r="AW193" s="14" t="s">
        <v>37</v>
      </c>
      <c r="AX193" s="14" t="s">
        <v>75</v>
      </c>
      <c r="AY193" s="245" t="s">
        <v>122</v>
      </c>
    </row>
    <row r="194" s="15" customFormat="1">
      <c r="A194" s="15"/>
      <c r="B194" s="246"/>
      <c r="C194" s="247"/>
      <c r="D194" s="226" t="s">
        <v>133</v>
      </c>
      <c r="E194" s="248" t="s">
        <v>19</v>
      </c>
      <c r="F194" s="249" t="s">
        <v>153</v>
      </c>
      <c r="G194" s="247"/>
      <c r="H194" s="250">
        <v>1.2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133</v>
      </c>
      <c r="AU194" s="256" t="s">
        <v>85</v>
      </c>
      <c r="AV194" s="15" t="s">
        <v>141</v>
      </c>
      <c r="AW194" s="15" t="s">
        <v>37</v>
      </c>
      <c r="AX194" s="15" t="s">
        <v>75</v>
      </c>
      <c r="AY194" s="256" t="s">
        <v>122</v>
      </c>
    </row>
    <row r="195" s="14" customFormat="1">
      <c r="A195" s="14"/>
      <c r="B195" s="235"/>
      <c r="C195" s="236"/>
      <c r="D195" s="226" t="s">
        <v>133</v>
      </c>
      <c r="E195" s="237" t="s">
        <v>19</v>
      </c>
      <c r="F195" s="238" t="s">
        <v>269</v>
      </c>
      <c r="G195" s="236"/>
      <c r="H195" s="239">
        <v>1.26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133</v>
      </c>
      <c r="AU195" s="245" t="s">
        <v>85</v>
      </c>
      <c r="AV195" s="14" t="s">
        <v>85</v>
      </c>
      <c r="AW195" s="14" t="s">
        <v>37</v>
      </c>
      <c r="AX195" s="14" t="s">
        <v>83</v>
      </c>
      <c r="AY195" s="245" t="s">
        <v>122</v>
      </c>
    </row>
    <row r="196" s="2" customFormat="1" ht="16.5" customHeight="1">
      <c r="A196" s="40"/>
      <c r="B196" s="41"/>
      <c r="C196" s="268" t="s">
        <v>270</v>
      </c>
      <c r="D196" s="268" t="s">
        <v>202</v>
      </c>
      <c r="E196" s="269" t="s">
        <v>271</v>
      </c>
      <c r="F196" s="270" t="s">
        <v>272</v>
      </c>
      <c r="G196" s="271" t="s">
        <v>127</v>
      </c>
      <c r="H196" s="272">
        <v>372.096</v>
      </c>
      <c r="I196" s="273"/>
      <c r="J196" s="274">
        <f>ROUND(I196*H196,2)</f>
        <v>0</v>
      </c>
      <c r="K196" s="270" t="s">
        <v>128</v>
      </c>
      <c r="L196" s="275"/>
      <c r="M196" s="276" t="s">
        <v>19</v>
      </c>
      <c r="N196" s="277" t="s">
        <v>46</v>
      </c>
      <c r="O196" s="86"/>
      <c r="P196" s="215">
        <f>O196*H196</f>
        <v>0</v>
      </c>
      <c r="Q196" s="215">
        <v>0.13100000000000001</v>
      </c>
      <c r="R196" s="215">
        <f>Q196*H196</f>
        <v>48.744576000000002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174</v>
      </c>
      <c r="AT196" s="217" t="s">
        <v>202</v>
      </c>
      <c r="AU196" s="217" t="s">
        <v>85</v>
      </c>
      <c r="AY196" s="19" t="s">
        <v>122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129</v>
      </c>
      <c r="BM196" s="217" t="s">
        <v>273</v>
      </c>
    </row>
    <row r="197" s="2" customFormat="1">
      <c r="A197" s="40"/>
      <c r="B197" s="41"/>
      <c r="C197" s="42"/>
      <c r="D197" s="219" t="s">
        <v>131</v>
      </c>
      <c r="E197" s="42"/>
      <c r="F197" s="220" t="s">
        <v>274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131</v>
      </c>
      <c r="AU197" s="19" t="s">
        <v>85</v>
      </c>
    </row>
    <row r="198" s="14" customFormat="1">
      <c r="A198" s="14"/>
      <c r="B198" s="235"/>
      <c r="C198" s="236"/>
      <c r="D198" s="226" t="s">
        <v>133</v>
      </c>
      <c r="E198" s="237" t="s">
        <v>19</v>
      </c>
      <c r="F198" s="238" t="s">
        <v>261</v>
      </c>
      <c r="G198" s="236"/>
      <c r="H198" s="239">
        <v>364.80000000000001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133</v>
      </c>
      <c r="AU198" s="245" t="s">
        <v>85</v>
      </c>
      <c r="AV198" s="14" t="s">
        <v>85</v>
      </c>
      <c r="AW198" s="14" t="s">
        <v>37</v>
      </c>
      <c r="AX198" s="14" t="s">
        <v>75</v>
      </c>
      <c r="AY198" s="245" t="s">
        <v>122</v>
      </c>
    </row>
    <row r="199" s="15" customFormat="1">
      <c r="A199" s="15"/>
      <c r="B199" s="246"/>
      <c r="C199" s="247"/>
      <c r="D199" s="226" t="s">
        <v>133</v>
      </c>
      <c r="E199" s="248" t="s">
        <v>19</v>
      </c>
      <c r="F199" s="249" t="s">
        <v>153</v>
      </c>
      <c r="G199" s="247"/>
      <c r="H199" s="250">
        <v>364.80000000000001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133</v>
      </c>
      <c r="AU199" s="256" t="s">
        <v>85</v>
      </c>
      <c r="AV199" s="15" t="s">
        <v>141</v>
      </c>
      <c r="AW199" s="15" t="s">
        <v>37</v>
      </c>
      <c r="AX199" s="15" t="s">
        <v>75</v>
      </c>
      <c r="AY199" s="256" t="s">
        <v>122</v>
      </c>
    </row>
    <row r="200" s="14" customFormat="1">
      <c r="A200" s="14"/>
      <c r="B200" s="235"/>
      <c r="C200" s="236"/>
      <c r="D200" s="226" t="s">
        <v>133</v>
      </c>
      <c r="E200" s="237" t="s">
        <v>19</v>
      </c>
      <c r="F200" s="238" t="s">
        <v>275</v>
      </c>
      <c r="G200" s="236"/>
      <c r="H200" s="239">
        <v>372.096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133</v>
      </c>
      <c r="AU200" s="245" t="s">
        <v>85</v>
      </c>
      <c r="AV200" s="14" t="s">
        <v>85</v>
      </c>
      <c r="AW200" s="14" t="s">
        <v>37</v>
      </c>
      <c r="AX200" s="14" t="s">
        <v>83</v>
      </c>
      <c r="AY200" s="245" t="s">
        <v>122</v>
      </c>
    </row>
    <row r="201" s="2" customFormat="1" ht="16.5" customHeight="1">
      <c r="A201" s="40"/>
      <c r="B201" s="41"/>
      <c r="C201" s="268" t="s">
        <v>276</v>
      </c>
      <c r="D201" s="268" t="s">
        <v>202</v>
      </c>
      <c r="E201" s="269" t="s">
        <v>277</v>
      </c>
      <c r="F201" s="270" t="s">
        <v>278</v>
      </c>
      <c r="G201" s="271" t="s">
        <v>127</v>
      </c>
      <c r="H201" s="272">
        <v>1.26</v>
      </c>
      <c r="I201" s="273"/>
      <c r="J201" s="274">
        <f>ROUND(I201*H201,2)</f>
        <v>0</v>
      </c>
      <c r="K201" s="270" t="s">
        <v>19</v>
      </c>
      <c r="L201" s="275"/>
      <c r="M201" s="276" t="s">
        <v>19</v>
      </c>
      <c r="N201" s="277" t="s">
        <v>46</v>
      </c>
      <c r="O201" s="86"/>
      <c r="P201" s="215">
        <f>O201*H201</f>
        <v>0</v>
      </c>
      <c r="Q201" s="215">
        <v>0.13100000000000001</v>
      </c>
      <c r="R201" s="215">
        <f>Q201*H201</f>
        <v>0.16506000000000001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174</v>
      </c>
      <c r="AT201" s="217" t="s">
        <v>202</v>
      </c>
      <c r="AU201" s="217" t="s">
        <v>85</v>
      </c>
      <c r="AY201" s="19" t="s">
        <v>122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129</v>
      </c>
      <c r="BM201" s="217" t="s">
        <v>279</v>
      </c>
    </row>
    <row r="202" s="14" customFormat="1">
      <c r="A202" s="14"/>
      <c r="B202" s="235"/>
      <c r="C202" s="236"/>
      <c r="D202" s="226" t="s">
        <v>133</v>
      </c>
      <c r="E202" s="237" t="s">
        <v>19</v>
      </c>
      <c r="F202" s="238" t="s">
        <v>280</v>
      </c>
      <c r="G202" s="236"/>
      <c r="H202" s="239">
        <v>1.2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133</v>
      </c>
      <c r="AU202" s="245" t="s">
        <v>85</v>
      </c>
      <c r="AV202" s="14" t="s">
        <v>85</v>
      </c>
      <c r="AW202" s="14" t="s">
        <v>37</v>
      </c>
      <c r="AX202" s="14" t="s">
        <v>75</v>
      </c>
      <c r="AY202" s="245" t="s">
        <v>122</v>
      </c>
    </row>
    <row r="203" s="15" customFormat="1">
      <c r="A203" s="15"/>
      <c r="B203" s="246"/>
      <c r="C203" s="247"/>
      <c r="D203" s="226" t="s">
        <v>133</v>
      </c>
      <c r="E203" s="248" t="s">
        <v>19</v>
      </c>
      <c r="F203" s="249" t="s">
        <v>153</v>
      </c>
      <c r="G203" s="247"/>
      <c r="H203" s="250">
        <v>1.2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133</v>
      </c>
      <c r="AU203" s="256" t="s">
        <v>85</v>
      </c>
      <c r="AV203" s="15" t="s">
        <v>141</v>
      </c>
      <c r="AW203" s="15" t="s">
        <v>37</v>
      </c>
      <c r="AX203" s="15" t="s">
        <v>75</v>
      </c>
      <c r="AY203" s="256" t="s">
        <v>122</v>
      </c>
    </row>
    <row r="204" s="14" customFormat="1">
      <c r="A204" s="14"/>
      <c r="B204" s="235"/>
      <c r="C204" s="236"/>
      <c r="D204" s="226" t="s">
        <v>133</v>
      </c>
      <c r="E204" s="237" t="s">
        <v>19</v>
      </c>
      <c r="F204" s="238" t="s">
        <v>269</v>
      </c>
      <c r="G204" s="236"/>
      <c r="H204" s="239">
        <v>1.26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133</v>
      </c>
      <c r="AU204" s="245" t="s">
        <v>85</v>
      </c>
      <c r="AV204" s="14" t="s">
        <v>85</v>
      </c>
      <c r="AW204" s="14" t="s">
        <v>37</v>
      </c>
      <c r="AX204" s="14" t="s">
        <v>83</v>
      </c>
      <c r="AY204" s="245" t="s">
        <v>122</v>
      </c>
    </row>
    <row r="205" s="2" customFormat="1" ht="44.25" customHeight="1">
      <c r="A205" s="40"/>
      <c r="B205" s="41"/>
      <c r="C205" s="206" t="s">
        <v>281</v>
      </c>
      <c r="D205" s="206" t="s">
        <v>124</v>
      </c>
      <c r="E205" s="207" t="s">
        <v>282</v>
      </c>
      <c r="F205" s="208" t="s">
        <v>283</v>
      </c>
      <c r="G205" s="209" t="s">
        <v>127</v>
      </c>
      <c r="H205" s="210">
        <v>20</v>
      </c>
      <c r="I205" s="211"/>
      <c r="J205" s="212">
        <f>ROUND(I205*H205,2)</f>
        <v>0</v>
      </c>
      <c r="K205" s="208" t="s">
        <v>128</v>
      </c>
      <c r="L205" s="46"/>
      <c r="M205" s="213" t="s">
        <v>19</v>
      </c>
      <c r="N205" s="214" t="s">
        <v>46</v>
      </c>
      <c r="O205" s="86"/>
      <c r="P205" s="215">
        <f>O205*H205</f>
        <v>0</v>
      </c>
      <c r="Q205" s="215">
        <v>0.085650000000000004</v>
      </c>
      <c r="R205" s="215">
        <f>Q205*H205</f>
        <v>1.7130000000000001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129</v>
      </c>
      <c r="AT205" s="217" t="s">
        <v>124</v>
      </c>
      <c r="AU205" s="217" t="s">
        <v>85</v>
      </c>
      <c r="AY205" s="19" t="s">
        <v>122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83</v>
      </c>
      <c r="BK205" s="218">
        <f>ROUND(I205*H205,2)</f>
        <v>0</v>
      </c>
      <c r="BL205" s="19" t="s">
        <v>129</v>
      </c>
      <c r="BM205" s="217" t="s">
        <v>284</v>
      </c>
    </row>
    <row r="206" s="2" customFormat="1">
      <c r="A206" s="40"/>
      <c r="B206" s="41"/>
      <c r="C206" s="42"/>
      <c r="D206" s="219" t="s">
        <v>131</v>
      </c>
      <c r="E206" s="42"/>
      <c r="F206" s="220" t="s">
        <v>285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131</v>
      </c>
      <c r="AU206" s="19" t="s">
        <v>85</v>
      </c>
    </row>
    <row r="207" s="13" customFormat="1">
      <c r="A207" s="13"/>
      <c r="B207" s="224"/>
      <c r="C207" s="225"/>
      <c r="D207" s="226" t="s">
        <v>133</v>
      </c>
      <c r="E207" s="227" t="s">
        <v>19</v>
      </c>
      <c r="F207" s="228" t="s">
        <v>223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133</v>
      </c>
      <c r="AU207" s="234" t="s">
        <v>85</v>
      </c>
      <c r="AV207" s="13" t="s">
        <v>83</v>
      </c>
      <c r="AW207" s="13" t="s">
        <v>37</v>
      </c>
      <c r="AX207" s="13" t="s">
        <v>75</v>
      </c>
      <c r="AY207" s="234" t="s">
        <v>122</v>
      </c>
    </row>
    <row r="208" s="14" customFormat="1">
      <c r="A208" s="14"/>
      <c r="B208" s="235"/>
      <c r="C208" s="236"/>
      <c r="D208" s="226" t="s">
        <v>133</v>
      </c>
      <c r="E208" s="237" t="s">
        <v>19</v>
      </c>
      <c r="F208" s="238" t="s">
        <v>286</v>
      </c>
      <c r="G208" s="236"/>
      <c r="H208" s="239">
        <v>16.5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133</v>
      </c>
      <c r="AU208" s="245" t="s">
        <v>85</v>
      </c>
      <c r="AV208" s="14" t="s">
        <v>85</v>
      </c>
      <c r="AW208" s="14" t="s">
        <v>37</v>
      </c>
      <c r="AX208" s="14" t="s">
        <v>75</v>
      </c>
      <c r="AY208" s="245" t="s">
        <v>122</v>
      </c>
    </row>
    <row r="209" s="14" customFormat="1">
      <c r="A209" s="14"/>
      <c r="B209" s="235"/>
      <c r="C209" s="236"/>
      <c r="D209" s="226" t="s">
        <v>133</v>
      </c>
      <c r="E209" s="237" t="s">
        <v>19</v>
      </c>
      <c r="F209" s="238" t="s">
        <v>287</v>
      </c>
      <c r="G209" s="236"/>
      <c r="H209" s="239">
        <v>3.5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133</v>
      </c>
      <c r="AU209" s="245" t="s">
        <v>85</v>
      </c>
      <c r="AV209" s="14" t="s">
        <v>85</v>
      </c>
      <c r="AW209" s="14" t="s">
        <v>37</v>
      </c>
      <c r="AX209" s="14" t="s">
        <v>75</v>
      </c>
      <c r="AY209" s="245" t="s">
        <v>122</v>
      </c>
    </row>
    <row r="210" s="16" customFormat="1">
      <c r="A210" s="16"/>
      <c r="B210" s="257"/>
      <c r="C210" s="258"/>
      <c r="D210" s="226" t="s">
        <v>133</v>
      </c>
      <c r="E210" s="259" t="s">
        <v>19</v>
      </c>
      <c r="F210" s="260" t="s">
        <v>156</v>
      </c>
      <c r="G210" s="258"/>
      <c r="H210" s="261">
        <v>20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7" t="s">
        <v>133</v>
      </c>
      <c r="AU210" s="267" t="s">
        <v>85</v>
      </c>
      <c r="AV210" s="16" t="s">
        <v>129</v>
      </c>
      <c r="AW210" s="16" t="s">
        <v>37</v>
      </c>
      <c r="AX210" s="16" t="s">
        <v>83</v>
      </c>
      <c r="AY210" s="267" t="s">
        <v>122</v>
      </c>
    </row>
    <row r="211" s="2" customFormat="1" ht="16.5" customHeight="1">
      <c r="A211" s="40"/>
      <c r="B211" s="41"/>
      <c r="C211" s="268" t="s">
        <v>288</v>
      </c>
      <c r="D211" s="268" t="s">
        <v>202</v>
      </c>
      <c r="E211" s="269" t="s">
        <v>289</v>
      </c>
      <c r="F211" s="270" t="s">
        <v>290</v>
      </c>
      <c r="G211" s="271" t="s">
        <v>127</v>
      </c>
      <c r="H211" s="272">
        <v>17.324999999999999</v>
      </c>
      <c r="I211" s="273"/>
      <c r="J211" s="274">
        <f>ROUND(I211*H211,2)</f>
        <v>0</v>
      </c>
      <c r="K211" s="270" t="s">
        <v>128</v>
      </c>
      <c r="L211" s="275"/>
      <c r="M211" s="276" t="s">
        <v>19</v>
      </c>
      <c r="N211" s="277" t="s">
        <v>46</v>
      </c>
      <c r="O211" s="86"/>
      <c r="P211" s="215">
        <f>O211*H211</f>
        <v>0</v>
      </c>
      <c r="Q211" s="215">
        <v>0.17599999999999999</v>
      </c>
      <c r="R211" s="215">
        <f>Q211*H211</f>
        <v>3.0491999999999999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174</v>
      </c>
      <c r="AT211" s="217" t="s">
        <v>202</v>
      </c>
      <c r="AU211" s="217" t="s">
        <v>85</v>
      </c>
      <c r="AY211" s="19" t="s">
        <v>122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129</v>
      </c>
      <c r="BM211" s="217" t="s">
        <v>291</v>
      </c>
    </row>
    <row r="212" s="2" customFormat="1">
      <c r="A212" s="40"/>
      <c r="B212" s="41"/>
      <c r="C212" s="42"/>
      <c r="D212" s="219" t="s">
        <v>131</v>
      </c>
      <c r="E212" s="42"/>
      <c r="F212" s="220" t="s">
        <v>292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131</v>
      </c>
      <c r="AU212" s="19" t="s">
        <v>85</v>
      </c>
    </row>
    <row r="213" s="13" customFormat="1">
      <c r="A213" s="13"/>
      <c r="B213" s="224"/>
      <c r="C213" s="225"/>
      <c r="D213" s="226" t="s">
        <v>133</v>
      </c>
      <c r="E213" s="227" t="s">
        <v>19</v>
      </c>
      <c r="F213" s="228" t="s">
        <v>223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133</v>
      </c>
      <c r="AU213" s="234" t="s">
        <v>85</v>
      </c>
      <c r="AV213" s="13" t="s">
        <v>83</v>
      </c>
      <c r="AW213" s="13" t="s">
        <v>37</v>
      </c>
      <c r="AX213" s="13" t="s">
        <v>75</v>
      </c>
      <c r="AY213" s="234" t="s">
        <v>122</v>
      </c>
    </row>
    <row r="214" s="14" customFormat="1">
      <c r="A214" s="14"/>
      <c r="B214" s="235"/>
      <c r="C214" s="236"/>
      <c r="D214" s="226" t="s">
        <v>133</v>
      </c>
      <c r="E214" s="237" t="s">
        <v>19</v>
      </c>
      <c r="F214" s="238" t="s">
        <v>286</v>
      </c>
      <c r="G214" s="236"/>
      <c r="H214" s="239">
        <v>16.5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133</v>
      </c>
      <c r="AU214" s="245" t="s">
        <v>85</v>
      </c>
      <c r="AV214" s="14" t="s">
        <v>85</v>
      </c>
      <c r="AW214" s="14" t="s">
        <v>37</v>
      </c>
      <c r="AX214" s="14" t="s">
        <v>75</v>
      </c>
      <c r="AY214" s="245" t="s">
        <v>122</v>
      </c>
    </row>
    <row r="215" s="15" customFormat="1">
      <c r="A215" s="15"/>
      <c r="B215" s="246"/>
      <c r="C215" s="247"/>
      <c r="D215" s="226" t="s">
        <v>133</v>
      </c>
      <c r="E215" s="248" t="s">
        <v>19</v>
      </c>
      <c r="F215" s="249" t="s">
        <v>153</v>
      </c>
      <c r="G215" s="247"/>
      <c r="H215" s="250">
        <v>16.5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133</v>
      </c>
      <c r="AU215" s="256" t="s">
        <v>85</v>
      </c>
      <c r="AV215" s="15" t="s">
        <v>141</v>
      </c>
      <c r="AW215" s="15" t="s">
        <v>37</v>
      </c>
      <c r="AX215" s="15" t="s">
        <v>75</v>
      </c>
      <c r="AY215" s="256" t="s">
        <v>122</v>
      </c>
    </row>
    <row r="216" s="14" customFormat="1">
      <c r="A216" s="14"/>
      <c r="B216" s="235"/>
      <c r="C216" s="236"/>
      <c r="D216" s="226" t="s">
        <v>133</v>
      </c>
      <c r="E216" s="237" t="s">
        <v>19</v>
      </c>
      <c r="F216" s="238" t="s">
        <v>293</v>
      </c>
      <c r="G216" s="236"/>
      <c r="H216" s="239">
        <v>17.324999999999999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133</v>
      </c>
      <c r="AU216" s="245" t="s">
        <v>85</v>
      </c>
      <c r="AV216" s="14" t="s">
        <v>85</v>
      </c>
      <c r="AW216" s="14" t="s">
        <v>37</v>
      </c>
      <c r="AX216" s="14" t="s">
        <v>83</v>
      </c>
      <c r="AY216" s="245" t="s">
        <v>122</v>
      </c>
    </row>
    <row r="217" s="2" customFormat="1" ht="16.5" customHeight="1">
      <c r="A217" s="40"/>
      <c r="B217" s="41"/>
      <c r="C217" s="268" t="s">
        <v>294</v>
      </c>
      <c r="D217" s="268" t="s">
        <v>202</v>
      </c>
      <c r="E217" s="269" t="s">
        <v>295</v>
      </c>
      <c r="F217" s="270" t="s">
        <v>296</v>
      </c>
      <c r="G217" s="271" t="s">
        <v>127</v>
      </c>
      <c r="H217" s="272">
        <v>3.5699999999999998</v>
      </c>
      <c r="I217" s="273"/>
      <c r="J217" s="274">
        <f>ROUND(I217*H217,2)</f>
        <v>0</v>
      </c>
      <c r="K217" s="270" t="s">
        <v>128</v>
      </c>
      <c r="L217" s="275"/>
      <c r="M217" s="276" t="s">
        <v>19</v>
      </c>
      <c r="N217" s="277" t="s">
        <v>46</v>
      </c>
      <c r="O217" s="86"/>
      <c r="P217" s="215">
        <f>O217*H217</f>
        <v>0</v>
      </c>
      <c r="Q217" s="215">
        <v>0.17499999999999999</v>
      </c>
      <c r="R217" s="215">
        <f>Q217*H217</f>
        <v>0.62474999999999992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174</v>
      </c>
      <c r="AT217" s="217" t="s">
        <v>202</v>
      </c>
      <c r="AU217" s="217" t="s">
        <v>85</v>
      </c>
      <c r="AY217" s="19" t="s">
        <v>122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129</v>
      </c>
      <c r="BM217" s="217" t="s">
        <v>297</v>
      </c>
    </row>
    <row r="218" s="2" customFormat="1">
      <c r="A218" s="40"/>
      <c r="B218" s="41"/>
      <c r="C218" s="42"/>
      <c r="D218" s="219" t="s">
        <v>131</v>
      </c>
      <c r="E218" s="42"/>
      <c r="F218" s="220" t="s">
        <v>298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131</v>
      </c>
      <c r="AU218" s="19" t="s">
        <v>85</v>
      </c>
    </row>
    <row r="219" s="14" customFormat="1">
      <c r="A219" s="14"/>
      <c r="B219" s="235"/>
      <c r="C219" s="236"/>
      <c r="D219" s="226" t="s">
        <v>133</v>
      </c>
      <c r="E219" s="237" t="s">
        <v>19</v>
      </c>
      <c r="F219" s="238" t="s">
        <v>287</v>
      </c>
      <c r="G219" s="236"/>
      <c r="H219" s="239">
        <v>3.5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133</v>
      </c>
      <c r="AU219" s="245" t="s">
        <v>85</v>
      </c>
      <c r="AV219" s="14" t="s">
        <v>85</v>
      </c>
      <c r="AW219" s="14" t="s">
        <v>37</v>
      </c>
      <c r="AX219" s="14" t="s">
        <v>75</v>
      </c>
      <c r="AY219" s="245" t="s">
        <v>122</v>
      </c>
    </row>
    <row r="220" s="15" customFormat="1">
      <c r="A220" s="15"/>
      <c r="B220" s="246"/>
      <c r="C220" s="247"/>
      <c r="D220" s="226" t="s">
        <v>133</v>
      </c>
      <c r="E220" s="248" t="s">
        <v>19</v>
      </c>
      <c r="F220" s="249" t="s">
        <v>153</v>
      </c>
      <c r="G220" s="247"/>
      <c r="H220" s="250">
        <v>3.5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133</v>
      </c>
      <c r="AU220" s="256" t="s">
        <v>85</v>
      </c>
      <c r="AV220" s="15" t="s">
        <v>141</v>
      </c>
      <c r="AW220" s="15" t="s">
        <v>37</v>
      </c>
      <c r="AX220" s="15" t="s">
        <v>75</v>
      </c>
      <c r="AY220" s="256" t="s">
        <v>122</v>
      </c>
    </row>
    <row r="221" s="14" customFormat="1">
      <c r="A221" s="14"/>
      <c r="B221" s="235"/>
      <c r="C221" s="236"/>
      <c r="D221" s="226" t="s">
        <v>133</v>
      </c>
      <c r="E221" s="237" t="s">
        <v>19</v>
      </c>
      <c r="F221" s="238" t="s">
        <v>299</v>
      </c>
      <c r="G221" s="236"/>
      <c r="H221" s="239">
        <v>3.5699999999999998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133</v>
      </c>
      <c r="AU221" s="245" t="s">
        <v>85</v>
      </c>
      <c r="AV221" s="14" t="s">
        <v>85</v>
      </c>
      <c r="AW221" s="14" t="s">
        <v>37</v>
      </c>
      <c r="AX221" s="14" t="s">
        <v>83</v>
      </c>
      <c r="AY221" s="245" t="s">
        <v>122</v>
      </c>
    </row>
    <row r="222" s="12" customFormat="1" ht="22.8" customHeight="1">
      <c r="A222" s="12"/>
      <c r="B222" s="190"/>
      <c r="C222" s="191"/>
      <c r="D222" s="192" t="s">
        <v>74</v>
      </c>
      <c r="E222" s="204" t="s">
        <v>174</v>
      </c>
      <c r="F222" s="204" t="s">
        <v>300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SUM(P223:P233)</f>
        <v>0</v>
      </c>
      <c r="Q222" s="198"/>
      <c r="R222" s="199">
        <f>SUM(R223:R233)</f>
        <v>37.55601738</v>
      </c>
      <c r="S222" s="198"/>
      <c r="T222" s="200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83</v>
      </c>
      <c r="AT222" s="202" t="s">
        <v>74</v>
      </c>
      <c r="AU222" s="202" t="s">
        <v>83</v>
      </c>
      <c r="AY222" s="201" t="s">
        <v>122</v>
      </c>
      <c r="BK222" s="203">
        <f>SUM(BK223:BK233)</f>
        <v>0</v>
      </c>
    </row>
    <row r="223" s="2" customFormat="1" ht="24.15" customHeight="1">
      <c r="A223" s="40"/>
      <c r="B223" s="41"/>
      <c r="C223" s="206" t="s">
        <v>301</v>
      </c>
      <c r="D223" s="206" t="s">
        <v>124</v>
      </c>
      <c r="E223" s="207" t="s">
        <v>302</v>
      </c>
      <c r="F223" s="208" t="s">
        <v>303</v>
      </c>
      <c r="G223" s="209" t="s">
        <v>236</v>
      </c>
      <c r="H223" s="210">
        <v>77</v>
      </c>
      <c r="I223" s="211"/>
      <c r="J223" s="212">
        <f>ROUND(I223*H223,2)</f>
        <v>0</v>
      </c>
      <c r="K223" s="208" t="s">
        <v>128</v>
      </c>
      <c r="L223" s="46"/>
      <c r="M223" s="213" t="s">
        <v>19</v>
      </c>
      <c r="N223" s="214" t="s">
        <v>46</v>
      </c>
      <c r="O223" s="86"/>
      <c r="P223" s="215">
        <f>O223*H223</f>
        <v>0</v>
      </c>
      <c r="Q223" s="215">
        <v>0.0034358000000000001</v>
      </c>
      <c r="R223" s="215">
        <f>Q223*H223</f>
        <v>0.26455660000000003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129</v>
      </c>
      <c r="AT223" s="217" t="s">
        <v>124</v>
      </c>
      <c r="AU223" s="217" t="s">
        <v>85</v>
      </c>
      <c r="AY223" s="19" t="s">
        <v>122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83</v>
      </c>
      <c r="BK223" s="218">
        <f>ROUND(I223*H223,2)</f>
        <v>0</v>
      </c>
      <c r="BL223" s="19" t="s">
        <v>129</v>
      </c>
      <c r="BM223" s="217" t="s">
        <v>304</v>
      </c>
    </row>
    <row r="224" s="2" customFormat="1">
      <c r="A224" s="40"/>
      <c r="B224" s="41"/>
      <c r="C224" s="42"/>
      <c r="D224" s="219" t="s">
        <v>131</v>
      </c>
      <c r="E224" s="42"/>
      <c r="F224" s="220" t="s">
        <v>305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131</v>
      </c>
      <c r="AU224" s="19" t="s">
        <v>85</v>
      </c>
    </row>
    <row r="225" s="14" customFormat="1">
      <c r="A225" s="14"/>
      <c r="B225" s="235"/>
      <c r="C225" s="236"/>
      <c r="D225" s="226" t="s">
        <v>133</v>
      </c>
      <c r="E225" s="237" t="s">
        <v>19</v>
      </c>
      <c r="F225" s="238" t="s">
        <v>306</v>
      </c>
      <c r="G225" s="236"/>
      <c r="H225" s="239">
        <v>77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133</v>
      </c>
      <c r="AU225" s="245" t="s">
        <v>85</v>
      </c>
      <c r="AV225" s="14" t="s">
        <v>85</v>
      </c>
      <c r="AW225" s="14" t="s">
        <v>37</v>
      </c>
      <c r="AX225" s="14" t="s">
        <v>83</v>
      </c>
      <c r="AY225" s="245" t="s">
        <v>122</v>
      </c>
    </row>
    <row r="226" s="2" customFormat="1" ht="16.5" customHeight="1">
      <c r="A226" s="40"/>
      <c r="B226" s="41"/>
      <c r="C226" s="268" t="s">
        <v>307</v>
      </c>
      <c r="D226" s="268" t="s">
        <v>202</v>
      </c>
      <c r="E226" s="269" t="s">
        <v>308</v>
      </c>
      <c r="F226" s="270" t="s">
        <v>309</v>
      </c>
      <c r="G226" s="271" t="s">
        <v>236</v>
      </c>
      <c r="H226" s="272">
        <v>77.769999999999996</v>
      </c>
      <c r="I226" s="273"/>
      <c r="J226" s="274">
        <f>ROUND(I226*H226,2)</f>
        <v>0</v>
      </c>
      <c r="K226" s="270" t="s">
        <v>128</v>
      </c>
      <c r="L226" s="275"/>
      <c r="M226" s="276" t="s">
        <v>19</v>
      </c>
      <c r="N226" s="277" t="s">
        <v>46</v>
      </c>
      <c r="O226" s="86"/>
      <c r="P226" s="215">
        <f>O226*H226</f>
        <v>0</v>
      </c>
      <c r="Q226" s="215">
        <v>0.41325000000000001</v>
      </c>
      <c r="R226" s="215">
        <f>Q226*H226</f>
        <v>32.1384525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174</v>
      </c>
      <c r="AT226" s="217" t="s">
        <v>202</v>
      </c>
      <c r="AU226" s="217" t="s">
        <v>85</v>
      </c>
      <c r="AY226" s="19" t="s">
        <v>122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129</v>
      </c>
      <c r="BM226" s="217" t="s">
        <v>310</v>
      </c>
    </row>
    <row r="227" s="2" customFormat="1">
      <c r="A227" s="40"/>
      <c r="B227" s="41"/>
      <c r="C227" s="42"/>
      <c r="D227" s="219" t="s">
        <v>131</v>
      </c>
      <c r="E227" s="42"/>
      <c r="F227" s="220" t="s">
        <v>311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131</v>
      </c>
      <c r="AU227" s="19" t="s">
        <v>85</v>
      </c>
    </row>
    <row r="228" s="14" customFormat="1">
      <c r="A228" s="14"/>
      <c r="B228" s="235"/>
      <c r="C228" s="236"/>
      <c r="D228" s="226" t="s">
        <v>133</v>
      </c>
      <c r="E228" s="236"/>
      <c r="F228" s="238" t="s">
        <v>312</v>
      </c>
      <c r="G228" s="236"/>
      <c r="H228" s="239">
        <v>77.769999999999996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133</v>
      </c>
      <c r="AU228" s="245" t="s">
        <v>85</v>
      </c>
      <c r="AV228" s="14" t="s">
        <v>85</v>
      </c>
      <c r="AW228" s="14" t="s">
        <v>4</v>
      </c>
      <c r="AX228" s="14" t="s">
        <v>83</v>
      </c>
      <c r="AY228" s="245" t="s">
        <v>122</v>
      </c>
    </row>
    <row r="229" s="2" customFormat="1" ht="24.15" customHeight="1">
      <c r="A229" s="40"/>
      <c r="B229" s="41"/>
      <c r="C229" s="206" t="s">
        <v>313</v>
      </c>
      <c r="D229" s="206" t="s">
        <v>124</v>
      </c>
      <c r="E229" s="207" t="s">
        <v>314</v>
      </c>
      <c r="F229" s="208" t="s">
        <v>315</v>
      </c>
      <c r="G229" s="209" t="s">
        <v>316</v>
      </c>
      <c r="H229" s="210">
        <v>2</v>
      </c>
      <c r="I229" s="211"/>
      <c r="J229" s="212">
        <f>ROUND(I229*H229,2)</f>
        <v>0</v>
      </c>
      <c r="K229" s="208" t="s">
        <v>128</v>
      </c>
      <c r="L229" s="46"/>
      <c r="M229" s="213" t="s">
        <v>19</v>
      </c>
      <c r="N229" s="214" t="s">
        <v>46</v>
      </c>
      <c r="O229" s="86"/>
      <c r="P229" s="215">
        <f>O229*H229</f>
        <v>0</v>
      </c>
      <c r="Q229" s="215">
        <v>2.3765041400000002</v>
      </c>
      <c r="R229" s="215">
        <f>Q229*H229</f>
        <v>4.7530082800000004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129</v>
      </c>
      <c r="AT229" s="217" t="s">
        <v>124</v>
      </c>
      <c r="AU229" s="217" t="s">
        <v>85</v>
      </c>
      <c r="AY229" s="19" t="s">
        <v>122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129</v>
      </c>
      <c r="BM229" s="217" t="s">
        <v>317</v>
      </c>
    </row>
    <row r="230" s="2" customFormat="1">
      <c r="A230" s="40"/>
      <c r="B230" s="41"/>
      <c r="C230" s="42"/>
      <c r="D230" s="219" t="s">
        <v>131</v>
      </c>
      <c r="E230" s="42"/>
      <c r="F230" s="220" t="s">
        <v>318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131</v>
      </c>
      <c r="AU230" s="19" t="s">
        <v>85</v>
      </c>
    </row>
    <row r="231" s="2" customFormat="1" ht="16.5" customHeight="1">
      <c r="A231" s="40"/>
      <c r="B231" s="41"/>
      <c r="C231" s="268" t="s">
        <v>319</v>
      </c>
      <c r="D231" s="268" t="s">
        <v>202</v>
      </c>
      <c r="E231" s="269" t="s">
        <v>320</v>
      </c>
      <c r="F231" s="270" t="s">
        <v>321</v>
      </c>
      <c r="G231" s="271" t="s">
        <v>316</v>
      </c>
      <c r="H231" s="272">
        <v>2</v>
      </c>
      <c r="I231" s="273"/>
      <c r="J231" s="274">
        <f>ROUND(I231*H231,2)</f>
        <v>0</v>
      </c>
      <c r="K231" s="270" t="s">
        <v>19</v>
      </c>
      <c r="L231" s="275"/>
      <c r="M231" s="276" t="s">
        <v>19</v>
      </c>
      <c r="N231" s="277" t="s">
        <v>46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174</v>
      </c>
      <c r="AT231" s="217" t="s">
        <v>202</v>
      </c>
      <c r="AU231" s="217" t="s">
        <v>85</v>
      </c>
      <c r="AY231" s="19" t="s">
        <v>122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83</v>
      </c>
      <c r="BK231" s="218">
        <f>ROUND(I231*H231,2)</f>
        <v>0</v>
      </c>
      <c r="BL231" s="19" t="s">
        <v>129</v>
      </c>
      <c r="BM231" s="217" t="s">
        <v>322</v>
      </c>
    </row>
    <row r="232" s="2" customFormat="1" ht="16.5" customHeight="1">
      <c r="A232" s="40"/>
      <c r="B232" s="41"/>
      <c r="C232" s="268" t="s">
        <v>323</v>
      </c>
      <c r="D232" s="268" t="s">
        <v>202</v>
      </c>
      <c r="E232" s="269" t="s">
        <v>324</v>
      </c>
      <c r="F232" s="270" t="s">
        <v>325</v>
      </c>
      <c r="G232" s="271" t="s">
        <v>316</v>
      </c>
      <c r="H232" s="272">
        <v>2</v>
      </c>
      <c r="I232" s="273"/>
      <c r="J232" s="274">
        <f>ROUND(I232*H232,2)</f>
        <v>0</v>
      </c>
      <c r="K232" s="270" t="s">
        <v>128</v>
      </c>
      <c r="L232" s="275"/>
      <c r="M232" s="276" t="s">
        <v>19</v>
      </c>
      <c r="N232" s="277" t="s">
        <v>46</v>
      </c>
      <c r="O232" s="86"/>
      <c r="P232" s="215">
        <f>O232*H232</f>
        <v>0</v>
      </c>
      <c r="Q232" s="215">
        <v>0.20000000000000001</v>
      </c>
      <c r="R232" s="215">
        <f>Q232*H232</f>
        <v>0.40000000000000002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174</v>
      </c>
      <c r="AT232" s="217" t="s">
        <v>202</v>
      </c>
      <c r="AU232" s="217" t="s">
        <v>85</v>
      </c>
      <c r="AY232" s="19" t="s">
        <v>122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83</v>
      </c>
      <c r="BK232" s="218">
        <f>ROUND(I232*H232,2)</f>
        <v>0</v>
      </c>
      <c r="BL232" s="19" t="s">
        <v>129</v>
      </c>
      <c r="BM232" s="217" t="s">
        <v>326</v>
      </c>
    </row>
    <row r="233" s="2" customFormat="1">
      <c r="A233" s="40"/>
      <c r="B233" s="41"/>
      <c r="C233" s="42"/>
      <c r="D233" s="219" t="s">
        <v>131</v>
      </c>
      <c r="E233" s="42"/>
      <c r="F233" s="220" t="s">
        <v>327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131</v>
      </c>
      <c r="AU233" s="19" t="s">
        <v>85</v>
      </c>
    </row>
    <row r="234" s="12" customFormat="1" ht="22.8" customHeight="1">
      <c r="A234" s="12"/>
      <c r="B234" s="190"/>
      <c r="C234" s="191"/>
      <c r="D234" s="192" t="s">
        <v>74</v>
      </c>
      <c r="E234" s="204" t="s">
        <v>180</v>
      </c>
      <c r="F234" s="204" t="s">
        <v>328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SUM(P235:P268)</f>
        <v>0</v>
      </c>
      <c r="Q234" s="198"/>
      <c r="R234" s="199">
        <f>SUM(R235:R268)</f>
        <v>64.469171174999985</v>
      </c>
      <c r="S234" s="198"/>
      <c r="T234" s="200">
        <f>SUM(T235:T268)</f>
        <v>29.1312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83</v>
      </c>
      <c r="AT234" s="202" t="s">
        <v>74</v>
      </c>
      <c r="AU234" s="202" t="s">
        <v>83</v>
      </c>
      <c r="AY234" s="201" t="s">
        <v>122</v>
      </c>
      <c r="BK234" s="203">
        <f>SUM(BK235:BK268)</f>
        <v>0</v>
      </c>
    </row>
    <row r="235" s="2" customFormat="1" ht="24.15" customHeight="1">
      <c r="A235" s="40"/>
      <c r="B235" s="41"/>
      <c r="C235" s="206" t="s">
        <v>329</v>
      </c>
      <c r="D235" s="206" t="s">
        <v>124</v>
      </c>
      <c r="E235" s="207" t="s">
        <v>330</v>
      </c>
      <c r="F235" s="208" t="s">
        <v>331</v>
      </c>
      <c r="G235" s="209" t="s">
        <v>236</v>
      </c>
      <c r="H235" s="210">
        <v>374.5</v>
      </c>
      <c r="I235" s="211"/>
      <c r="J235" s="212">
        <f>ROUND(I235*H235,2)</f>
        <v>0</v>
      </c>
      <c r="K235" s="208" t="s">
        <v>128</v>
      </c>
      <c r="L235" s="46"/>
      <c r="M235" s="213" t="s">
        <v>19</v>
      </c>
      <c r="N235" s="214" t="s">
        <v>46</v>
      </c>
      <c r="O235" s="86"/>
      <c r="P235" s="215">
        <f>O235*H235</f>
        <v>0</v>
      </c>
      <c r="Q235" s="215">
        <v>0.12949959999999999</v>
      </c>
      <c r="R235" s="215">
        <f>Q235*H235</f>
        <v>48.497600199999994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129</v>
      </c>
      <c r="AT235" s="217" t="s">
        <v>124</v>
      </c>
      <c r="AU235" s="217" t="s">
        <v>85</v>
      </c>
      <c r="AY235" s="19" t="s">
        <v>122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83</v>
      </c>
      <c r="BK235" s="218">
        <f>ROUND(I235*H235,2)</f>
        <v>0</v>
      </c>
      <c r="BL235" s="19" t="s">
        <v>129</v>
      </c>
      <c r="BM235" s="217" t="s">
        <v>332</v>
      </c>
    </row>
    <row r="236" s="2" customFormat="1">
      <c r="A236" s="40"/>
      <c r="B236" s="41"/>
      <c r="C236" s="42"/>
      <c r="D236" s="219" t="s">
        <v>131</v>
      </c>
      <c r="E236" s="42"/>
      <c r="F236" s="220" t="s">
        <v>333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131</v>
      </c>
      <c r="AU236" s="19" t="s">
        <v>85</v>
      </c>
    </row>
    <row r="237" s="13" customFormat="1">
      <c r="A237" s="13"/>
      <c r="B237" s="224"/>
      <c r="C237" s="225"/>
      <c r="D237" s="226" t="s">
        <v>133</v>
      </c>
      <c r="E237" s="227" t="s">
        <v>19</v>
      </c>
      <c r="F237" s="228" t="s">
        <v>223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133</v>
      </c>
      <c r="AU237" s="234" t="s">
        <v>85</v>
      </c>
      <c r="AV237" s="13" t="s">
        <v>83</v>
      </c>
      <c r="AW237" s="13" t="s">
        <v>37</v>
      </c>
      <c r="AX237" s="13" t="s">
        <v>75</v>
      </c>
      <c r="AY237" s="234" t="s">
        <v>122</v>
      </c>
    </row>
    <row r="238" s="14" customFormat="1">
      <c r="A238" s="14"/>
      <c r="B238" s="235"/>
      <c r="C238" s="236"/>
      <c r="D238" s="226" t="s">
        <v>133</v>
      </c>
      <c r="E238" s="237" t="s">
        <v>19</v>
      </c>
      <c r="F238" s="238" t="s">
        <v>334</v>
      </c>
      <c r="G238" s="236"/>
      <c r="H238" s="239">
        <v>367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133</v>
      </c>
      <c r="AU238" s="245" t="s">
        <v>85</v>
      </c>
      <c r="AV238" s="14" t="s">
        <v>85</v>
      </c>
      <c r="AW238" s="14" t="s">
        <v>37</v>
      </c>
      <c r="AX238" s="14" t="s">
        <v>75</v>
      </c>
      <c r="AY238" s="245" t="s">
        <v>122</v>
      </c>
    </row>
    <row r="239" s="14" customFormat="1">
      <c r="A239" s="14"/>
      <c r="B239" s="235"/>
      <c r="C239" s="236"/>
      <c r="D239" s="226" t="s">
        <v>133</v>
      </c>
      <c r="E239" s="237" t="s">
        <v>19</v>
      </c>
      <c r="F239" s="238" t="s">
        <v>335</v>
      </c>
      <c r="G239" s="236"/>
      <c r="H239" s="239">
        <v>7.5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133</v>
      </c>
      <c r="AU239" s="245" t="s">
        <v>85</v>
      </c>
      <c r="AV239" s="14" t="s">
        <v>85</v>
      </c>
      <c r="AW239" s="14" t="s">
        <v>37</v>
      </c>
      <c r="AX239" s="14" t="s">
        <v>75</v>
      </c>
      <c r="AY239" s="245" t="s">
        <v>122</v>
      </c>
    </row>
    <row r="240" s="16" customFormat="1">
      <c r="A240" s="16"/>
      <c r="B240" s="257"/>
      <c r="C240" s="258"/>
      <c r="D240" s="226" t="s">
        <v>133</v>
      </c>
      <c r="E240" s="259" t="s">
        <v>19</v>
      </c>
      <c r="F240" s="260" t="s">
        <v>156</v>
      </c>
      <c r="G240" s="258"/>
      <c r="H240" s="261">
        <v>374.5</v>
      </c>
      <c r="I240" s="262"/>
      <c r="J240" s="258"/>
      <c r="K240" s="258"/>
      <c r="L240" s="263"/>
      <c r="M240" s="264"/>
      <c r="N240" s="265"/>
      <c r="O240" s="265"/>
      <c r="P240" s="265"/>
      <c r="Q240" s="265"/>
      <c r="R240" s="265"/>
      <c r="S240" s="265"/>
      <c r="T240" s="26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7" t="s">
        <v>133</v>
      </c>
      <c r="AU240" s="267" t="s">
        <v>85</v>
      </c>
      <c r="AV240" s="16" t="s">
        <v>129</v>
      </c>
      <c r="AW240" s="16" t="s">
        <v>37</v>
      </c>
      <c r="AX240" s="16" t="s">
        <v>83</v>
      </c>
      <c r="AY240" s="267" t="s">
        <v>122</v>
      </c>
    </row>
    <row r="241" s="2" customFormat="1" ht="16.5" customHeight="1">
      <c r="A241" s="40"/>
      <c r="B241" s="41"/>
      <c r="C241" s="268" t="s">
        <v>336</v>
      </c>
      <c r="D241" s="268" t="s">
        <v>202</v>
      </c>
      <c r="E241" s="269" t="s">
        <v>337</v>
      </c>
      <c r="F241" s="270" t="s">
        <v>338</v>
      </c>
      <c r="G241" s="271" t="s">
        <v>236</v>
      </c>
      <c r="H241" s="272">
        <v>374.33999999999998</v>
      </c>
      <c r="I241" s="273"/>
      <c r="J241" s="274">
        <f>ROUND(I241*H241,2)</f>
        <v>0</v>
      </c>
      <c r="K241" s="270" t="s">
        <v>128</v>
      </c>
      <c r="L241" s="275"/>
      <c r="M241" s="276" t="s">
        <v>19</v>
      </c>
      <c r="N241" s="277" t="s">
        <v>46</v>
      </c>
      <c r="O241" s="86"/>
      <c r="P241" s="215">
        <f>O241*H241</f>
        <v>0</v>
      </c>
      <c r="Q241" s="215">
        <v>0.021999999999999999</v>
      </c>
      <c r="R241" s="215">
        <f>Q241*H241</f>
        <v>8.235479999999999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174</v>
      </c>
      <c r="AT241" s="217" t="s">
        <v>202</v>
      </c>
      <c r="AU241" s="217" t="s">
        <v>85</v>
      </c>
      <c r="AY241" s="19" t="s">
        <v>122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83</v>
      </c>
      <c r="BK241" s="218">
        <f>ROUND(I241*H241,2)</f>
        <v>0</v>
      </c>
      <c r="BL241" s="19" t="s">
        <v>129</v>
      </c>
      <c r="BM241" s="217" t="s">
        <v>339</v>
      </c>
    </row>
    <row r="242" s="2" customFormat="1">
      <c r="A242" s="40"/>
      <c r="B242" s="41"/>
      <c r="C242" s="42"/>
      <c r="D242" s="219" t="s">
        <v>131</v>
      </c>
      <c r="E242" s="42"/>
      <c r="F242" s="220" t="s">
        <v>340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131</v>
      </c>
      <c r="AU242" s="19" t="s">
        <v>85</v>
      </c>
    </row>
    <row r="243" s="13" customFormat="1">
      <c r="A243" s="13"/>
      <c r="B243" s="224"/>
      <c r="C243" s="225"/>
      <c r="D243" s="226" t="s">
        <v>133</v>
      </c>
      <c r="E243" s="227" t="s">
        <v>19</v>
      </c>
      <c r="F243" s="228" t="s">
        <v>223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133</v>
      </c>
      <c r="AU243" s="234" t="s">
        <v>85</v>
      </c>
      <c r="AV243" s="13" t="s">
        <v>83</v>
      </c>
      <c r="AW243" s="13" t="s">
        <v>37</v>
      </c>
      <c r="AX243" s="13" t="s">
        <v>75</v>
      </c>
      <c r="AY243" s="234" t="s">
        <v>122</v>
      </c>
    </row>
    <row r="244" s="14" customFormat="1">
      <c r="A244" s="14"/>
      <c r="B244" s="235"/>
      <c r="C244" s="236"/>
      <c r="D244" s="226" t="s">
        <v>133</v>
      </c>
      <c r="E244" s="237" t="s">
        <v>19</v>
      </c>
      <c r="F244" s="238" t="s">
        <v>334</v>
      </c>
      <c r="G244" s="236"/>
      <c r="H244" s="239">
        <v>367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133</v>
      </c>
      <c r="AU244" s="245" t="s">
        <v>85</v>
      </c>
      <c r="AV244" s="14" t="s">
        <v>85</v>
      </c>
      <c r="AW244" s="14" t="s">
        <v>37</v>
      </c>
      <c r="AX244" s="14" t="s">
        <v>75</v>
      </c>
      <c r="AY244" s="245" t="s">
        <v>122</v>
      </c>
    </row>
    <row r="245" s="15" customFormat="1">
      <c r="A245" s="15"/>
      <c r="B245" s="246"/>
      <c r="C245" s="247"/>
      <c r="D245" s="226" t="s">
        <v>133</v>
      </c>
      <c r="E245" s="248" t="s">
        <v>19</v>
      </c>
      <c r="F245" s="249" t="s">
        <v>153</v>
      </c>
      <c r="G245" s="247"/>
      <c r="H245" s="250">
        <v>367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133</v>
      </c>
      <c r="AU245" s="256" t="s">
        <v>85</v>
      </c>
      <c r="AV245" s="15" t="s">
        <v>141</v>
      </c>
      <c r="AW245" s="15" t="s">
        <v>37</v>
      </c>
      <c r="AX245" s="15" t="s">
        <v>75</v>
      </c>
      <c r="AY245" s="256" t="s">
        <v>122</v>
      </c>
    </row>
    <row r="246" s="14" customFormat="1">
      <c r="A246" s="14"/>
      <c r="B246" s="235"/>
      <c r="C246" s="236"/>
      <c r="D246" s="226" t="s">
        <v>133</v>
      </c>
      <c r="E246" s="237" t="s">
        <v>19</v>
      </c>
      <c r="F246" s="238" t="s">
        <v>341</v>
      </c>
      <c r="G246" s="236"/>
      <c r="H246" s="239">
        <v>374.33999999999998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133</v>
      </c>
      <c r="AU246" s="245" t="s">
        <v>85</v>
      </c>
      <c r="AV246" s="14" t="s">
        <v>85</v>
      </c>
      <c r="AW246" s="14" t="s">
        <v>37</v>
      </c>
      <c r="AX246" s="14" t="s">
        <v>83</v>
      </c>
      <c r="AY246" s="245" t="s">
        <v>122</v>
      </c>
    </row>
    <row r="247" s="2" customFormat="1" ht="16.5" customHeight="1">
      <c r="A247" s="40"/>
      <c r="B247" s="41"/>
      <c r="C247" s="268" t="s">
        <v>342</v>
      </c>
      <c r="D247" s="268" t="s">
        <v>202</v>
      </c>
      <c r="E247" s="269" t="s">
        <v>343</v>
      </c>
      <c r="F247" s="270" t="s">
        <v>344</v>
      </c>
      <c r="G247" s="271" t="s">
        <v>236</v>
      </c>
      <c r="H247" s="272">
        <v>7.875</v>
      </c>
      <c r="I247" s="273"/>
      <c r="J247" s="274">
        <f>ROUND(I247*H247,2)</f>
        <v>0</v>
      </c>
      <c r="K247" s="270" t="s">
        <v>128</v>
      </c>
      <c r="L247" s="275"/>
      <c r="M247" s="276" t="s">
        <v>19</v>
      </c>
      <c r="N247" s="277" t="s">
        <v>46</v>
      </c>
      <c r="O247" s="86"/>
      <c r="P247" s="215">
        <f>O247*H247</f>
        <v>0</v>
      </c>
      <c r="Q247" s="215">
        <v>0.028000000000000001</v>
      </c>
      <c r="R247" s="215">
        <f>Q247*H247</f>
        <v>0.2205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174</v>
      </c>
      <c r="AT247" s="217" t="s">
        <v>202</v>
      </c>
      <c r="AU247" s="217" t="s">
        <v>85</v>
      </c>
      <c r="AY247" s="19" t="s">
        <v>122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83</v>
      </c>
      <c r="BK247" s="218">
        <f>ROUND(I247*H247,2)</f>
        <v>0</v>
      </c>
      <c r="BL247" s="19" t="s">
        <v>129</v>
      </c>
      <c r="BM247" s="217" t="s">
        <v>345</v>
      </c>
    </row>
    <row r="248" s="2" customFormat="1">
      <c r="A248" s="40"/>
      <c r="B248" s="41"/>
      <c r="C248" s="42"/>
      <c r="D248" s="219" t="s">
        <v>131</v>
      </c>
      <c r="E248" s="42"/>
      <c r="F248" s="220" t="s">
        <v>346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131</v>
      </c>
      <c r="AU248" s="19" t="s">
        <v>85</v>
      </c>
    </row>
    <row r="249" s="14" customFormat="1">
      <c r="A249" s="14"/>
      <c r="B249" s="235"/>
      <c r="C249" s="236"/>
      <c r="D249" s="226" t="s">
        <v>133</v>
      </c>
      <c r="E249" s="237" t="s">
        <v>19</v>
      </c>
      <c r="F249" s="238" t="s">
        <v>335</v>
      </c>
      <c r="G249" s="236"/>
      <c r="H249" s="239">
        <v>7.5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133</v>
      </c>
      <c r="AU249" s="245" t="s">
        <v>85</v>
      </c>
      <c r="AV249" s="14" t="s">
        <v>85</v>
      </c>
      <c r="AW249" s="14" t="s">
        <v>37</v>
      </c>
      <c r="AX249" s="14" t="s">
        <v>75</v>
      </c>
      <c r="AY249" s="245" t="s">
        <v>122</v>
      </c>
    </row>
    <row r="250" s="15" customFormat="1">
      <c r="A250" s="15"/>
      <c r="B250" s="246"/>
      <c r="C250" s="247"/>
      <c r="D250" s="226" t="s">
        <v>133</v>
      </c>
      <c r="E250" s="248" t="s">
        <v>19</v>
      </c>
      <c r="F250" s="249" t="s">
        <v>153</v>
      </c>
      <c r="G250" s="247"/>
      <c r="H250" s="250">
        <v>7.5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133</v>
      </c>
      <c r="AU250" s="256" t="s">
        <v>85</v>
      </c>
      <c r="AV250" s="15" t="s">
        <v>141</v>
      </c>
      <c r="AW250" s="15" t="s">
        <v>37</v>
      </c>
      <c r="AX250" s="15" t="s">
        <v>75</v>
      </c>
      <c r="AY250" s="256" t="s">
        <v>122</v>
      </c>
    </row>
    <row r="251" s="14" customFormat="1">
      <c r="A251" s="14"/>
      <c r="B251" s="235"/>
      <c r="C251" s="236"/>
      <c r="D251" s="226" t="s">
        <v>133</v>
      </c>
      <c r="E251" s="237" t="s">
        <v>19</v>
      </c>
      <c r="F251" s="238" t="s">
        <v>347</v>
      </c>
      <c r="G251" s="236"/>
      <c r="H251" s="239">
        <v>7.875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133</v>
      </c>
      <c r="AU251" s="245" t="s">
        <v>85</v>
      </c>
      <c r="AV251" s="14" t="s">
        <v>85</v>
      </c>
      <c r="AW251" s="14" t="s">
        <v>37</v>
      </c>
      <c r="AX251" s="14" t="s">
        <v>83</v>
      </c>
      <c r="AY251" s="245" t="s">
        <v>122</v>
      </c>
    </row>
    <row r="252" s="2" customFormat="1" ht="16.5" customHeight="1">
      <c r="A252" s="40"/>
      <c r="B252" s="41"/>
      <c r="C252" s="206" t="s">
        <v>348</v>
      </c>
      <c r="D252" s="206" t="s">
        <v>124</v>
      </c>
      <c r="E252" s="207" t="s">
        <v>349</v>
      </c>
      <c r="F252" s="208" t="s">
        <v>350</v>
      </c>
      <c r="G252" s="209" t="s">
        <v>149</v>
      </c>
      <c r="H252" s="210">
        <v>0.22600000000000001</v>
      </c>
      <c r="I252" s="211"/>
      <c r="J252" s="212">
        <f>ROUND(I252*H252,2)</f>
        <v>0</v>
      </c>
      <c r="K252" s="208" t="s">
        <v>128</v>
      </c>
      <c r="L252" s="46"/>
      <c r="M252" s="213" t="s">
        <v>19</v>
      </c>
      <c r="N252" s="214" t="s">
        <v>46</v>
      </c>
      <c r="O252" s="86"/>
      <c r="P252" s="215">
        <f>O252*H252</f>
        <v>0</v>
      </c>
      <c r="Q252" s="215">
        <v>2.2563399999999998</v>
      </c>
      <c r="R252" s="215">
        <f>Q252*H252</f>
        <v>0.50993283999999994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129</v>
      </c>
      <c r="AT252" s="217" t="s">
        <v>124</v>
      </c>
      <c r="AU252" s="217" t="s">
        <v>85</v>
      </c>
      <c r="AY252" s="19" t="s">
        <v>122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83</v>
      </c>
      <c r="BK252" s="218">
        <f>ROUND(I252*H252,2)</f>
        <v>0</v>
      </c>
      <c r="BL252" s="19" t="s">
        <v>129</v>
      </c>
      <c r="BM252" s="217" t="s">
        <v>351</v>
      </c>
    </row>
    <row r="253" s="2" customFormat="1">
      <c r="A253" s="40"/>
      <c r="B253" s="41"/>
      <c r="C253" s="42"/>
      <c r="D253" s="219" t="s">
        <v>131</v>
      </c>
      <c r="E253" s="42"/>
      <c r="F253" s="220" t="s">
        <v>352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131</v>
      </c>
      <c r="AU253" s="19" t="s">
        <v>85</v>
      </c>
    </row>
    <row r="254" s="13" customFormat="1">
      <c r="A254" s="13"/>
      <c r="B254" s="224"/>
      <c r="C254" s="225"/>
      <c r="D254" s="226" t="s">
        <v>133</v>
      </c>
      <c r="E254" s="227" t="s">
        <v>19</v>
      </c>
      <c r="F254" s="228" t="s">
        <v>353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133</v>
      </c>
      <c r="AU254" s="234" t="s">
        <v>85</v>
      </c>
      <c r="AV254" s="13" t="s">
        <v>83</v>
      </c>
      <c r="AW254" s="13" t="s">
        <v>37</v>
      </c>
      <c r="AX254" s="13" t="s">
        <v>75</v>
      </c>
      <c r="AY254" s="234" t="s">
        <v>122</v>
      </c>
    </row>
    <row r="255" s="14" customFormat="1">
      <c r="A255" s="14"/>
      <c r="B255" s="235"/>
      <c r="C255" s="236"/>
      <c r="D255" s="226" t="s">
        <v>133</v>
      </c>
      <c r="E255" s="237" t="s">
        <v>19</v>
      </c>
      <c r="F255" s="238" t="s">
        <v>354</v>
      </c>
      <c r="G255" s="236"/>
      <c r="H255" s="239">
        <v>0.113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133</v>
      </c>
      <c r="AU255" s="245" t="s">
        <v>85</v>
      </c>
      <c r="AV255" s="14" t="s">
        <v>85</v>
      </c>
      <c r="AW255" s="14" t="s">
        <v>37</v>
      </c>
      <c r="AX255" s="14" t="s">
        <v>75</v>
      </c>
      <c r="AY255" s="245" t="s">
        <v>122</v>
      </c>
    </row>
    <row r="256" s="14" customFormat="1">
      <c r="A256" s="14"/>
      <c r="B256" s="235"/>
      <c r="C256" s="236"/>
      <c r="D256" s="226" t="s">
        <v>133</v>
      </c>
      <c r="E256" s="237" t="s">
        <v>19</v>
      </c>
      <c r="F256" s="238" t="s">
        <v>355</v>
      </c>
      <c r="G256" s="236"/>
      <c r="H256" s="239">
        <v>0.113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133</v>
      </c>
      <c r="AU256" s="245" t="s">
        <v>85</v>
      </c>
      <c r="AV256" s="14" t="s">
        <v>85</v>
      </c>
      <c r="AW256" s="14" t="s">
        <v>37</v>
      </c>
      <c r="AX256" s="14" t="s">
        <v>75</v>
      </c>
      <c r="AY256" s="245" t="s">
        <v>122</v>
      </c>
    </row>
    <row r="257" s="16" customFormat="1">
      <c r="A257" s="16"/>
      <c r="B257" s="257"/>
      <c r="C257" s="258"/>
      <c r="D257" s="226" t="s">
        <v>133</v>
      </c>
      <c r="E257" s="259" t="s">
        <v>19</v>
      </c>
      <c r="F257" s="260" t="s">
        <v>156</v>
      </c>
      <c r="G257" s="258"/>
      <c r="H257" s="261">
        <v>0.22600000000000001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67" t="s">
        <v>133</v>
      </c>
      <c r="AU257" s="267" t="s">
        <v>85</v>
      </c>
      <c r="AV257" s="16" t="s">
        <v>129</v>
      </c>
      <c r="AW257" s="16" t="s">
        <v>37</v>
      </c>
      <c r="AX257" s="16" t="s">
        <v>83</v>
      </c>
      <c r="AY257" s="267" t="s">
        <v>122</v>
      </c>
    </row>
    <row r="258" s="2" customFormat="1" ht="21.75" customHeight="1">
      <c r="A258" s="40"/>
      <c r="B258" s="41"/>
      <c r="C258" s="206" t="s">
        <v>356</v>
      </c>
      <c r="D258" s="206" t="s">
        <v>124</v>
      </c>
      <c r="E258" s="207" t="s">
        <v>357</v>
      </c>
      <c r="F258" s="208" t="s">
        <v>358</v>
      </c>
      <c r="G258" s="209" t="s">
        <v>316</v>
      </c>
      <c r="H258" s="210">
        <v>1</v>
      </c>
      <c r="I258" s="211"/>
      <c r="J258" s="212">
        <f>ROUND(I258*H258,2)</f>
        <v>0</v>
      </c>
      <c r="K258" s="208" t="s">
        <v>128</v>
      </c>
      <c r="L258" s="46"/>
      <c r="M258" s="213" t="s">
        <v>19</v>
      </c>
      <c r="N258" s="214" t="s">
        <v>46</v>
      </c>
      <c r="O258" s="86"/>
      <c r="P258" s="215">
        <f>O258*H258</f>
        <v>0</v>
      </c>
      <c r="Q258" s="215">
        <v>7.005658135</v>
      </c>
      <c r="R258" s="215">
        <f>Q258*H258</f>
        <v>7.005658135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129</v>
      </c>
      <c r="AT258" s="217" t="s">
        <v>124</v>
      </c>
      <c r="AU258" s="217" t="s">
        <v>85</v>
      </c>
      <c r="AY258" s="19" t="s">
        <v>122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83</v>
      </c>
      <c r="BK258" s="218">
        <f>ROUND(I258*H258,2)</f>
        <v>0</v>
      </c>
      <c r="BL258" s="19" t="s">
        <v>129</v>
      </c>
      <c r="BM258" s="217" t="s">
        <v>359</v>
      </c>
    </row>
    <row r="259" s="2" customFormat="1">
      <c r="A259" s="40"/>
      <c r="B259" s="41"/>
      <c r="C259" s="42"/>
      <c r="D259" s="219" t="s">
        <v>131</v>
      </c>
      <c r="E259" s="42"/>
      <c r="F259" s="220" t="s">
        <v>360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131</v>
      </c>
      <c r="AU259" s="19" t="s">
        <v>85</v>
      </c>
    </row>
    <row r="260" s="13" customFormat="1">
      <c r="A260" s="13"/>
      <c r="B260" s="224"/>
      <c r="C260" s="225"/>
      <c r="D260" s="226" t="s">
        <v>133</v>
      </c>
      <c r="E260" s="227" t="s">
        <v>19</v>
      </c>
      <c r="F260" s="228" t="s">
        <v>134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133</v>
      </c>
      <c r="AU260" s="234" t="s">
        <v>85</v>
      </c>
      <c r="AV260" s="13" t="s">
        <v>83</v>
      </c>
      <c r="AW260" s="13" t="s">
        <v>37</v>
      </c>
      <c r="AX260" s="13" t="s">
        <v>75</v>
      </c>
      <c r="AY260" s="234" t="s">
        <v>122</v>
      </c>
    </row>
    <row r="261" s="14" customFormat="1">
      <c r="A261" s="14"/>
      <c r="B261" s="235"/>
      <c r="C261" s="236"/>
      <c r="D261" s="226" t="s">
        <v>133</v>
      </c>
      <c r="E261" s="237" t="s">
        <v>19</v>
      </c>
      <c r="F261" s="238" t="s">
        <v>361</v>
      </c>
      <c r="G261" s="236"/>
      <c r="H261" s="239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133</v>
      </c>
      <c r="AU261" s="245" t="s">
        <v>85</v>
      </c>
      <c r="AV261" s="14" t="s">
        <v>85</v>
      </c>
      <c r="AW261" s="14" t="s">
        <v>37</v>
      </c>
      <c r="AX261" s="14" t="s">
        <v>83</v>
      </c>
      <c r="AY261" s="245" t="s">
        <v>122</v>
      </c>
    </row>
    <row r="262" s="2" customFormat="1" ht="24.15" customHeight="1">
      <c r="A262" s="40"/>
      <c r="B262" s="41"/>
      <c r="C262" s="206" t="s">
        <v>362</v>
      </c>
      <c r="D262" s="206" t="s">
        <v>124</v>
      </c>
      <c r="E262" s="207" t="s">
        <v>363</v>
      </c>
      <c r="F262" s="208" t="s">
        <v>364</v>
      </c>
      <c r="G262" s="209" t="s">
        <v>236</v>
      </c>
      <c r="H262" s="210">
        <v>12</v>
      </c>
      <c r="I262" s="211"/>
      <c r="J262" s="212">
        <f>ROUND(I262*H262,2)</f>
        <v>0</v>
      </c>
      <c r="K262" s="208" t="s">
        <v>128</v>
      </c>
      <c r="L262" s="46"/>
      <c r="M262" s="213" t="s">
        <v>19</v>
      </c>
      <c r="N262" s="214" t="s">
        <v>46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0.97999999999999998</v>
      </c>
      <c r="T262" s="216">
        <f>S262*H262</f>
        <v>11.76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129</v>
      </c>
      <c r="AT262" s="217" t="s">
        <v>124</v>
      </c>
      <c r="AU262" s="217" t="s">
        <v>85</v>
      </c>
      <c r="AY262" s="19" t="s">
        <v>122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129</v>
      </c>
      <c r="BM262" s="217" t="s">
        <v>365</v>
      </c>
    </row>
    <row r="263" s="2" customFormat="1">
      <c r="A263" s="40"/>
      <c r="B263" s="41"/>
      <c r="C263" s="42"/>
      <c r="D263" s="219" t="s">
        <v>131</v>
      </c>
      <c r="E263" s="42"/>
      <c r="F263" s="220" t="s">
        <v>366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131</v>
      </c>
      <c r="AU263" s="19" t="s">
        <v>85</v>
      </c>
    </row>
    <row r="264" s="14" customFormat="1">
      <c r="A264" s="14"/>
      <c r="B264" s="235"/>
      <c r="C264" s="236"/>
      <c r="D264" s="226" t="s">
        <v>133</v>
      </c>
      <c r="E264" s="237" t="s">
        <v>19</v>
      </c>
      <c r="F264" s="238" t="s">
        <v>367</v>
      </c>
      <c r="G264" s="236"/>
      <c r="H264" s="239">
        <v>12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133</v>
      </c>
      <c r="AU264" s="245" t="s">
        <v>85</v>
      </c>
      <c r="AV264" s="14" t="s">
        <v>85</v>
      </c>
      <c r="AW264" s="14" t="s">
        <v>37</v>
      </c>
      <c r="AX264" s="14" t="s">
        <v>83</v>
      </c>
      <c r="AY264" s="245" t="s">
        <v>122</v>
      </c>
    </row>
    <row r="265" s="2" customFormat="1" ht="24.15" customHeight="1">
      <c r="A265" s="40"/>
      <c r="B265" s="41"/>
      <c r="C265" s="206" t="s">
        <v>368</v>
      </c>
      <c r="D265" s="206" t="s">
        <v>124</v>
      </c>
      <c r="E265" s="207" t="s">
        <v>369</v>
      </c>
      <c r="F265" s="208" t="s">
        <v>370</v>
      </c>
      <c r="G265" s="209" t="s">
        <v>149</v>
      </c>
      <c r="H265" s="210">
        <v>7.2380000000000004</v>
      </c>
      <c r="I265" s="211"/>
      <c r="J265" s="212">
        <f>ROUND(I265*H265,2)</f>
        <v>0</v>
      </c>
      <c r="K265" s="208" t="s">
        <v>128</v>
      </c>
      <c r="L265" s="46"/>
      <c r="M265" s="213" t="s">
        <v>19</v>
      </c>
      <c r="N265" s="214" t="s">
        <v>46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2.3999999999999999</v>
      </c>
      <c r="T265" s="216">
        <f>S265*H265</f>
        <v>17.371200000000002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129</v>
      </c>
      <c r="AT265" s="217" t="s">
        <v>124</v>
      </c>
      <c r="AU265" s="217" t="s">
        <v>85</v>
      </c>
      <c r="AY265" s="19" t="s">
        <v>122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83</v>
      </c>
      <c r="BK265" s="218">
        <f>ROUND(I265*H265,2)</f>
        <v>0</v>
      </c>
      <c r="BL265" s="19" t="s">
        <v>129</v>
      </c>
      <c r="BM265" s="217" t="s">
        <v>371</v>
      </c>
    </row>
    <row r="266" s="2" customFormat="1">
      <c r="A266" s="40"/>
      <c r="B266" s="41"/>
      <c r="C266" s="42"/>
      <c r="D266" s="219" t="s">
        <v>131</v>
      </c>
      <c r="E266" s="42"/>
      <c r="F266" s="220" t="s">
        <v>372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131</v>
      </c>
      <c r="AU266" s="19" t="s">
        <v>85</v>
      </c>
    </row>
    <row r="267" s="13" customFormat="1">
      <c r="A267" s="13"/>
      <c r="B267" s="224"/>
      <c r="C267" s="225"/>
      <c r="D267" s="226" t="s">
        <v>133</v>
      </c>
      <c r="E267" s="227" t="s">
        <v>19</v>
      </c>
      <c r="F267" s="228" t="s">
        <v>134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133</v>
      </c>
      <c r="AU267" s="234" t="s">
        <v>85</v>
      </c>
      <c r="AV267" s="13" t="s">
        <v>83</v>
      </c>
      <c r="AW267" s="13" t="s">
        <v>37</v>
      </c>
      <c r="AX267" s="13" t="s">
        <v>75</v>
      </c>
      <c r="AY267" s="234" t="s">
        <v>122</v>
      </c>
    </row>
    <row r="268" s="14" customFormat="1">
      <c r="A268" s="14"/>
      <c r="B268" s="235"/>
      <c r="C268" s="236"/>
      <c r="D268" s="226" t="s">
        <v>133</v>
      </c>
      <c r="E268" s="237" t="s">
        <v>19</v>
      </c>
      <c r="F268" s="238" t="s">
        <v>373</v>
      </c>
      <c r="G268" s="236"/>
      <c r="H268" s="239">
        <v>7.2380000000000004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133</v>
      </c>
      <c r="AU268" s="245" t="s">
        <v>85</v>
      </c>
      <c r="AV268" s="14" t="s">
        <v>85</v>
      </c>
      <c r="AW268" s="14" t="s">
        <v>37</v>
      </c>
      <c r="AX268" s="14" t="s">
        <v>83</v>
      </c>
      <c r="AY268" s="245" t="s">
        <v>122</v>
      </c>
    </row>
    <row r="269" s="12" customFormat="1" ht="22.8" customHeight="1">
      <c r="A269" s="12"/>
      <c r="B269" s="190"/>
      <c r="C269" s="191"/>
      <c r="D269" s="192" t="s">
        <v>74</v>
      </c>
      <c r="E269" s="204" t="s">
        <v>374</v>
      </c>
      <c r="F269" s="204" t="s">
        <v>375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SUM(P270:P291)</f>
        <v>0</v>
      </c>
      <c r="Q269" s="198"/>
      <c r="R269" s="199">
        <f>SUM(R270:R291)</f>
        <v>0</v>
      </c>
      <c r="S269" s="198"/>
      <c r="T269" s="200">
        <f>SUM(T270:T291)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83</v>
      </c>
      <c r="AT269" s="202" t="s">
        <v>74</v>
      </c>
      <c r="AU269" s="202" t="s">
        <v>83</v>
      </c>
      <c r="AY269" s="201" t="s">
        <v>122</v>
      </c>
      <c r="BK269" s="203">
        <f>SUM(BK270:BK291)</f>
        <v>0</v>
      </c>
    </row>
    <row r="270" s="2" customFormat="1" ht="24.15" customHeight="1">
      <c r="A270" s="40"/>
      <c r="B270" s="41"/>
      <c r="C270" s="206" t="s">
        <v>376</v>
      </c>
      <c r="D270" s="206" t="s">
        <v>124</v>
      </c>
      <c r="E270" s="207" t="s">
        <v>377</v>
      </c>
      <c r="F270" s="208" t="s">
        <v>378</v>
      </c>
      <c r="G270" s="209" t="s">
        <v>205</v>
      </c>
      <c r="H270" s="210">
        <v>36.430999999999997</v>
      </c>
      <c r="I270" s="211"/>
      <c r="J270" s="212">
        <f>ROUND(I270*H270,2)</f>
        <v>0</v>
      </c>
      <c r="K270" s="208" t="s">
        <v>128</v>
      </c>
      <c r="L270" s="46"/>
      <c r="M270" s="213" t="s">
        <v>19</v>
      </c>
      <c r="N270" s="214" t="s">
        <v>46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129</v>
      </c>
      <c r="AT270" s="217" t="s">
        <v>124</v>
      </c>
      <c r="AU270" s="217" t="s">
        <v>85</v>
      </c>
      <c r="AY270" s="19" t="s">
        <v>122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129</v>
      </c>
      <c r="BM270" s="217" t="s">
        <v>379</v>
      </c>
    </row>
    <row r="271" s="2" customFormat="1">
      <c r="A271" s="40"/>
      <c r="B271" s="41"/>
      <c r="C271" s="42"/>
      <c r="D271" s="219" t="s">
        <v>131</v>
      </c>
      <c r="E271" s="42"/>
      <c r="F271" s="220" t="s">
        <v>380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131</v>
      </c>
      <c r="AU271" s="19" t="s">
        <v>85</v>
      </c>
    </row>
    <row r="272" s="14" customFormat="1">
      <c r="A272" s="14"/>
      <c r="B272" s="235"/>
      <c r="C272" s="236"/>
      <c r="D272" s="226" t="s">
        <v>133</v>
      </c>
      <c r="E272" s="237" t="s">
        <v>19</v>
      </c>
      <c r="F272" s="238" t="s">
        <v>381</v>
      </c>
      <c r="G272" s="236"/>
      <c r="H272" s="239">
        <v>32.250999999999998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133</v>
      </c>
      <c r="AU272" s="245" t="s">
        <v>85</v>
      </c>
      <c r="AV272" s="14" t="s">
        <v>85</v>
      </c>
      <c r="AW272" s="14" t="s">
        <v>37</v>
      </c>
      <c r="AX272" s="14" t="s">
        <v>75</v>
      </c>
      <c r="AY272" s="245" t="s">
        <v>122</v>
      </c>
    </row>
    <row r="273" s="14" customFormat="1">
      <c r="A273" s="14"/>
      <c r="B273" s="235"/>
      <c r="C273" s="236"/>
      <c r="D273" s="226" t="s">
        <v>133</v>
      </c>
      <c r="E273" s="237" t="s">
        <v>19</v>
      </c>
      <c r="F273" s="238" t="s">
        <v>382</v>
      </c>
      <c r="G273" s="236"/>
      <c r="H273" s="239">
        <v>4.1799999999999997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133</v>
      </c>
      <c r="AU273" s="245" t="s">
        <v>85</v>
      </c>
      <c r="AV273" s="14" t="s">
        <v>85</v>
      </c>
      <c r="AW273" s="14" t="s">
        <v>37</v>
      </c>
      <c r="AX273" s="14" t="s">
        <v>75</v>
      </c>
      <c r="AY273" s="245" t="s">
        <v>122</v>
      </c>
    </row>
    <row r="274" s="16" customFormat="1">
      <c r="A274" s="16"/>
      <c r="B274" s="257"/>
      <c r="C274" s="258"/>
      <c r="D274" s="226" t="s">
        <v>133</v>
      </c>
      <c r="E274" s="259" t="s">
        <v>19</v>
      </c>
      <c r="F274" s="260" t="s">
        <v>156</v>
      </c>
      <c r="G274" s="258"/>
      <c r="H274" s="261">
        <v>36.430999999999997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67" t="s">
        <v>133</v>
      </c>
      <c r="AU274" s="267" t="s">
        <v>85</v>
      </c>
      <c r="AV274" s="16" t="s">
        <v>129</v>
      </c>
      <c r="AW274" s="16" t="s">
        <v>37</v>
      </c>
      <c r="AX274" s="16" t="s">
        <v>83</v>
      </c>
      <c r="AY274" s="267" t="s">
        <v>122</v>
      </c>
    </row>
    <row r="275" s="2" customFormat="1" ht="24.15" customHeight="1">
      <c r="A275" s="40"/>
      <c r="B275" s="41"/>
      <c r="C275" s="206" t="s">
        <v>383</v>
      </c>
      <c r="D275" s="206" t="s">
        <v>124</v>
      </c>
      <c r="E275" s="207" t="s">
        <v>384</v>
      </c>
      <c r="F275" s="208" t="s">
        <v>385</v>
      </c>
      <c r="G275" s="209" t="s">
        <v>205</v>
      </c>
      <c r="H275" s="210">
        <v>327.87900000000002</v>
      </c>
      <c r="I275" s="211"/>
      <c r="J275" s="212">
        <f>ROUND(I275*H275,2)</f>
        <v>0</v>
      </c>
      <c r="K275" s="208" t="s">
        <v>128</v>
      </c>
      <c r="L275" s="46"/>
      <c r="M275" s="213" t="s">
        <v>19</v>
      </c>
      <c r="N275" s="214" t="s">
        <v>46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129</v>
      </c>
      <c r="AT275" s="217" t="s">
        <v>124</v>
      </c>
      <c r="AU275" s="217" t="s">
        <v>85</v>
      </c>
      <c r="AY275" s="19" t="s">
        <v>122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83</v>
      </c>
      <c r="BK275" s="218">
        <f>ROUND(I275*H275,2)</f>
        <v>0</v>
      </c>
      <c r="BL275" s="19" t="s">
        <v>129</v>
      </c>
      <c r="BM275" s="217" t="s">
        <v>386</v>
      </c>
    </row>
    <row r="276" s="2" customFormat="1">
      <c r="A276" s="40"/>
      <c r="B276" s="41"/>
      <c r="C276" s="42"/>
      <c r="D276" s="219" t="s">
        <v>131</v>
      </c>
      <c r="E276" s="42"/>
      <c r="F276" s="220" t="s">
        <v>387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131</v>
      </c>
      <c r="AU276" s="19" t="s">
        <v>85</v>
      </c>
    </row>
    <row r="277" s="13" customFormat="1">
      <c r="A277" s="13"/>
      <c r="B277" s="224"/>
      <c r="C277" s="225"/>
      <c r="D277" s="226" t="s">
        <v>133</v>
      </c>
      <c r="E277" s="227" t="s">
        <v>19</v>
      </c>
      <c r="F277" s="228" t="s">
        <v>388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133</v>
      </c>
      <c r="AU277" s="234" t="s">
        <v>85</v>
      </c>
      <c r="AV277" s="13" t="s">
        <v>83</v>
      </c>
      <c r="AW277" s="13" t="s">
        <v>37</v>
      </c>
      <c r="AX277" s="13" t="s">
        <v>75</v>
      </c>
      <c r="AY277" s="234" t="s">
        <v>122</v>
      </c>
    </row>
    <row r="278" s="14" customFormat="1">
      <c r="A278" s="14"/>
      <c r="B278" s="235"/>
      <c r="C278" s="236"/>
      <c r="D278" s="226" t="s">
        <v>133</v>
      </c>
      <c r="E278" s="237" t="s">
        <v>19</v>
      </c>
      <c r="F278" s="238" t="s">
        <v>389</v>
      </c>
      <c r="G278" s="236"/>
      <c r="H278" s="239">
        <v>290.25900000000001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133</v>
      </c>
      <c r="AU278" s="245" t="s">
        <v>85</v>
      </c>
      <c r="AV278" s="14" t="s">
        <v>85</v>
      </c>
      <c r="AW278" s="14" t="s">
        <v>37</v>
      </c>
      <c r="AX278" s="14" t="s">
        <v>75</v>
      </c>
      <c r="AY278" s="245" t="s">
        <v>122</v>
      </c>
    </row>
    <row r="279" s="14" customFormat="1">
      <c r="A279" s="14"/>
      <c r="B279" s="235"/>
      <c r="C279" s="236"/>
      <c r="D279" s="226" t="s">
        <v>133</v>
      </c>
      <c r="E279" s="237" t="s">
        <v>19</v>
      </c>
      <c r="F279" s="238" t="s">
        <v>390</v>
      </c>
      <c r="G279" s="236"/>
      <c r="H279" s="239">
        <v>37.619999999999997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133</v>
      </c>
      <c r="AU279" s="245" t="s">
        <v>85</v>
      </c>
      <c r="AV279" s="14" t="s">
        <v>85</v>
      </c>
      <c r="AW279" s="14" t="s">
        <v>37</v>
      </c>
      <c r="AX279" s="14" t="s">
        <v>75</v>
      </c>
      <c r="AY279" s="245" t="s">
        <v>122</v>
      </c>
    </row>
    <row r="280" s="16" customFormat="1">
      <c r="A280" s="16"/>
      <c r="B280" s="257"/>
      <c r="C280" s="258"/>
      <c r="D280" s="226" t="s">
        <v>133</v>
      </c>
      <c r="E280" s="259" t="s">
        <v>19</v>
      </c>
      <c r="F280" s="260" t="s">
        <v>156</v>
      </c>
      <c r="G280" s="258"/>
      <c r="H280" s="261">
        <v>327.87900000000002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67" t="s">
        <v>133</v>
      </c>
      <c r="AU280" s="267" t="s">
        <v>85</v>
      </c>
      <c r="AV280" s="16" t="s">
        <v>129</v>
      </c>
      <c r="AW280" s="16" t="s">
        <v>37</v>
      </c>
      <c r="AX280" s="16" t="s">
        <v>83</v>
      </c>
      <c r="AY280" s="267" t="s">
        <v>122</v>
      </c>
    </row>
    <row r="281" s="2" customFormat="1" ht="16.5" customHeight="1">
      <c r="A281" s="40"/>
      <c r="B281" s="41"/>
      <c r="C281" s="206" t="s">
        <v>391</v>
      </c>
      <c r="D281" s="206" t="s">
        <v>124</v>
      </c>
      <c r="E281" s="207" t="s">
        <v>392</v>
      </c>
      <c r="F281" s="208" t="s">
        <v>393</v>
      </c>
      <c r="G281" s="209" t="s">
        <v>205</v>
      </c>
      <c r="H281" s="210">
        <v>36.430999999999997</v>
      </c>
      <c r="I281" s="211"/>
      <c r="J281" s="212">
        <f>ROUND(I281*H281,2)</f>
        <v>0</v>
      </c>
      <c r="K281" s="208" t="s">
        <v>128</v>
      </c>
      <c r="L281" s="46"/>
      <c r="M281" s="213" t="s">
        <v>19</v>
      </c>
      <c r="N281" s="214" t="s">
        <v>46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129</v>
      </c>
      <c r="AT281" s="217" t="s">
        <v>124</v>
      </c>
      <c r="AU281" s="217" t="s">
        <v>85</v>
      </c>
      <c r="AY281" s="19" t="s">
        <v>122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83</v>
      </c>
      <c r="BK281" s="218">
        <f>ROUND(I281*H281,2)</f>
        <v>0</v>
      </c>
      <c r="BL281" s="19" t="s">
        <v>129</v>
      </c>
      <c r="BM281" s="217" t="s">
        <v>394</v>
      </c>
    </row>
    <row r="282" s="2" customFormat="1">
      <c r="A282" s="40"/>
      <c r="B282" s="41"/>
      <c r="C282" s="42"/>
      <c r="D282" s="219" t="s">
        <v>131</v>
      </c>
      <c r="E282" s="42"/>
      <c r="F282" s="220" t="s">
        <v>395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131</v>
      </c>
      <c r="AU282" s="19" t="s">
        <v>85</v>
      </c>
    </row>
    <row r="283" s="14" customFormat="1">
      <c r="A283" s="14"/>
      <c r="B283" s="235"/>
      <c r="C283" s="236"/>
      <c r="D283" s="226" t="s">
        <v>133</v>
      </c>
      <c r="E283" s="237" t="s">
        <v>19</v>
      </c>
      <c r="F283" s="238" t="s">
        <v>381</v>
      </c>
      <c r="G283" s="236"/>
      <c r="H283" s="239">
        <v>32.250999999999998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133</v>
      </c>
      <c r="AU283" s="245" t="s">
        <v>85</v>
      </c>
      <c r="AV283" s="14" t="s">
        <v>85</v>
      </c>
      <c r="AW283" s="14" t="s">
        <v>37</v>
      </c>
      <c r="AX283" s="14" t="s">
        <v>75</v>
      </c>
      <c r="AY283" s="245" t="s">
        <v>122</v>
      </c>
    </row>
    <row r="284" s="14" customFormat="1">
      <c r="A284" s="14"/>
      <c r="B284" s="235"/>
      <c r="C284" s="236"/>
      <c r="D284" s="226" t="s">
        <v>133</v>
      </c>
      <c r="E284" s="237" t="s">
        <v>19</v>
      </c>
      <c r="F284" s="238" t="s">
        <v>382</v>
      </c>
      <c r="G284" s="236"/>
      <c r="H284" s="239">
        <v>4.1799999999999997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133</v>
      </c>
      <c r="AU284" s="245" t="s">
        <v>85</v>
      </c>
      <c r="AV284" s="14" t="s">
        <v>85</v>
      </c>
      <c r="AW284" s="14" t="s">
        <v>37</v>
      </c>
      <c r="AX284" s="14" t="s">
        <v>75</v>
      </c>
      <c r="AY284" s="245" t="s">
        <v>122</v>
      </c>
    </row>
    <row r="285" s="16" customFormat="1">
      <c r="A285" s="16"/>
      <c r="B285" s="257"/>
      <c r="C285" s="258"/>
      <c r="D285" s="226" t="s">
        <v>133</v>
      </c>
      <c r="E285" s="259" t="s">
        <v>19</v>
      </c>
      <c r="F285" s="260" t="s">
        <v>156</v>
      </c>
      <c r="G285" s="258"/>
      <c r="H285" s="261">
        <v>36.430999999999997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7" t="s">
        <v>133</v>
      </c>
      <c r="AU285" s="267" t="s">
        <v>85</v>
      </c>
      <c r="AV285" s="16" t="s">
        <v>129</v>
      </c>
      <c r="AW285" s="16" t="s">
        <v>37</v>
      </c>
      <c r="AX285" s="16" t="s">
        <v>83</v>
      </c>
      <c r="AY285" s="267" t="s">
        <v>122</v>
      </c>
    </row>
    <row r="286" s="2" customFormat="1" ht="24.15" customHeight="1">
      <c r="A286" s="40"/>
      <c r="B286" s="41"/>
      <c r="C286" s="206" t="s">
        <v>396</v>
      </c>
      <c r="D286" s="206" t="s">
        <v>124</v>
      </c>
      <c r="E286" s="207" t="s">
        <v>397</v>
      </c>
      <c r="F286" s="208" t="s">
        <v>398</v>
      </c>
      <c r="G286" s="209" t="s">
        <v>205</v>
      </c>
      <c r="H286" s="210">
        <v>32.250999999999998</v>
      </c>
      <c r="I286" s="211"/>
      <c r="J286" s="212">
        <f>ROUND(I286*H286,2)</f>
        <v>0</v>
      </c>
      <c r="K286" s="208" t="s">
        <v>128</v>
      </c>
      <c r="L286" s="46"/>
      <c r="M286" s="213" t="s">
        <v>19</v>
      </c>
      <c r="N286" s="214" t="s">
        <v>46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129</v>
      </c>
      <c r="AT286" s="217" t="s">
        <v>124</v>
      </c>
      <c r="AU286" s="217" t="s">
        <v>85</v>
      </c>
      <c r="AY286" s="19" t="s">
        <v>122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83</v>
      </c>
      <c r="BK286" s="218">
        <f>ROUND(I286*H286,2)</f>
        <v>0</v>
      </c>
      <c r="BL286" s="19" t="s">
        <v>129</v>
      </c>
      <c r="BM286" s="217" t="s">
        <v>399</v>
      </c>
    </row>
    <row r="287" s="2" customFormat="1">
      <c r="A287" s="40"/>
      <c r="B287" s="41"/>
      <c r="C287" s="42"/>
      <c r="D287" s="219" t="s">
        <v>131</v>
      </c>
      <c r="E287" s="42"/>
      <c r="F287" s="220" t="s">
        <v>400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131</v>
      </c>
      <c r="AU287" s="19" t="s">
        <v>85</v>
      </c>
    </row>
    <row r="288" s="14" customFormat="1">
      <c r="A288" s="14"/>
      <c r="B288" s="235"/>
      <c r="C288" s="236"/>
      <c r="D288" s="226" t="s">
        <v>133</v>
      </c>
      <c r="E288" s="237" t="s">
        <v>19</v>
      </c>
      <c r="F288" s="238" t="s">
        <v>381</v>
      </c>
      <c r="G288" s="236"/>
      <c r="H288" s="239">
        <v>32.250999999999998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133</v>
      </c>
      <c r="AU288" s="245" t="s">
        <v>85</v>
      </c>
      <c r="AV288" s="14" t="s">
        <v>85</v>
      </c>
      <c r="AW288" s="14" t="s">
        <v>37</v>
      </c>
      <c r="AX288" s="14" t="s">
        <v>83</v>
      </c>
      <c r="AY288" s="245" t="s">
        <v>122</v>
      </c>
    </row>
    <row r="289" s="2" customFormat="1" ht="24.15" customHeight="1">
      <c r="A289" s="40"/>
      <c r="B289" s="41"/>
      <c r="C289" s="206" t="s">
        <v>401</v>
      </c>
      <c r="D289" s="206" t="s">
        <v>124</v>
      </c>
      <c r="E289" s="207" t="s">
        <v>402</v>
      </c>
      <c r="F289" s="208" t="s">
        <v>403</v>
      </c>
      <c r="G289" s="209" t="s">
        <v>205</v>
      </c>
      <c r="H289" s="210">
        <v>4.1799999999999997</v>
      </c>
      <c r="I289" s="211"/>
      <c r="J289" s="212">
        <f>ROUND(I289*H289,2)</f>
        <v>0</v>
      </c>
      <c r="K289" s="208" t="s">
        <v>128</v>
      </c>
      <c r="L289" s="46"/>
      <c r="M289" s="213" t="s">
        <v>19</v>
      </c>
      <c r="N289" s="214" t="s">
        <v>46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129</v>
      </c>
      <c r="AT289" s="217" t="s">
        <v>124</v>
      </c>
      <c r="AU289" s="217" t="s">
        <v>85</v>
      </c>
      <c r="AY289" s="19" t="s">
        <v>122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83</v>
      </c>
      <c r="BK289" s="218">
        <f>ROUND(I289*H289,2)</f>
        <v>0</v>
      </c>
      <c r="BL289" s="19" t="s">
        <v>129</v>
      </c>
      <c r="BM289" s="217" t="s">
        <v>404</v>
      </c>
    </row>
    <row r="290" s="2" customFormat="1">
      <c r="A290" s="40"/>
      <c r="B290" s="41"/>
      <c r="C290" s="42"/>
      <c r="D290" s="219" t="s">
        <v>131</v>
      </c>
      <c r="E290" s="42"/>
      <c r="F290" s="220" t="s">
        <v>405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131</v>
      </c>
      <c r="AU290" s="19" t="s">
        <v>85</v>
      </c>
    </row>
    <row r="291" s="14" customFormat="1">
      <c r="A291" s="14"/>
      <c r="B291" s="235"/>
      <c r="C291" s="236"/>
      <c r="D291" s="226" t="s">
        <v>133</v>
      </c>
      <c r="E291" s="237" t="s">
        <v>19</v>
      </c>
      <c r="F291" s="238" t="s">
        <v>382</v>
      </c>
      <c r="G291" s="236"/>
      <c r="H291" s="239">
        <v>4.1799999999999997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133</v>
      </c>
      <c r="AU291" s="245" t="s">
        <v>85</v>
      </c>
      <c r="AV291" s="14" t="s">
        <v>85</v>
      </c>
      <c r="AW291" s="14" t="s">
        <v>37</v>
      </c>
      <c r="AX291" s="14" t="s">
        <v>83</v>
      </c>
      <c r="AY291" s="245" t="s">
        <v>122</v>
      </c>
    </row>
    <row r="292" s="12" customFormat="1" ht="22.8" customHeight="1">
      <c r="A292" s="12"/>
      <c r="B292" s="190"/>
      <c r="C292" s="191"/>
      <c r="D292" s="192" t="s">
        <v>74</v>
      </c>
      <c r="E292" s="204" t="s">
        <v>406</v>
      </c>
      <c r="F292" s="204" t="s">
        <v>407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SUM(P293:P294)</f>
        <v>0</v>
      </c>
      <c r="Q292" s="198"/>
      <c r="R292" s="199">
        <f>SUM(R293:R294)</f>
        <v>0</v>
      </c>
      <c r="S292" s="198"/>
      <c r="T292" s="200">
        <f>SUM(T293:T294)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83</v>
      </c>
      <c r="AT292" s="202" t="s">
        <v>74</v>
      </c>
      <c r="AU292" s="202" t="s">
        <v>83</v>
      </c>
      <c r="AY292" s="201" t="s">
        <v>122</v>
      </c>
      <c r="BK292" s="203">
        <f>SUM(BK293:BK294)</f>
        <v>0</v>
      </c>
    </row>
    <row r="293" s="2" customFormat="1" ht="24.15" customHeight="1">
      <c r="A293" s="40"/>
      <c r="B293" s="41"/>
      <c r="C293" s="206" t="s">
        <v>408</v>
      </c>
      <c r="D293" s="206" t="s">
        <v>124</v>
      </c>
      <c r="E293" s="207" t="s">
        <v>409</v>
      </c>
      <c r="F293" s="208" t="s">
        <v>410</v>
      </c>
      <c r="G293" s="209" t="s">
        <v>205</v>
      </c>
      <c r="H293" s="210">
        <v>496.56799999999998</v>
      </c>
      <c r="I293" s="211"/>
      <c r="J293" s="212">
        <f>ROUND(I293*H293,2)</f>
        <v>0</v>
      </c>
      <c r="K293" s="208" t="s">
        <v>128</v>
      </c>
      <c r="L293" s="46"/>
      <c r="M293" s="213" t="s">
        <v>19</v>
      </c>
      <c r="N293" s="214" t="s">
        <v>46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129</v>
      </c>
      <c r="AT293" s="217" t="s">
        <v>124</v>
      </c>
      <c r="AU293" s="217" t="s">
        <v>85</v>
      </c>
      <c r="AY293" s="19" t="s">
        <v>122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83</v>
      </c>
      <c r="BK293" s="218">
        <f>ROUND(I293*H293,2)</f>
        <v>0</v>
      </c>
      <c r="BL293" s="19" t="s">
        <v>129</v>
      </c>
      <c r="BM293" s="217" t="s">
        <v>411</v>
      </c>
    </row>
    <row r="294" s="2" customFormat="1">
      <c r="A294" s="40"/>
      <c r="B294" s="41"/>
      <c r="C294" s="42"/>
      <c r="D294" s="219" t="s">
        <v>131</v>
      </c>
      <c r="E294" s="42"/>
      <c r="F294" s="220" t="s">
        <v>412</v>
      </c>
      <c r="G294" s="42"/>
      <c r="H294" s="42"/>
      <c r="I294" s="221"/>
      <c r="J294" s="42"/>
      <c r="K294" s="42"/>
      <c r="L294" s="46"/>
      <c r="M294" s="278"/>
      <c r="N294" s="279"/>
      <c r="O294" s="280"/>
      <c r="P294" s="280"/>
      <c r="Q294" s="280"/>
      <c r="R294" s="280"/>
      <c r="S294" s="280"/>
      <c r="T294" s="281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131</v>
      </c>
      <c r="AU294" s="19" t="s">
        <v>85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ZlxHnTUSY4JcLzXkcy3qwolnkEA/Xs8SCdjFiiz6RSm9CSUF30wwNsq1djDNiMcJZ4Qik0eQUESvK7QrSv0WHA==" hashValue="5dnNFQPL808NM7XdNW7EEpqEGK5UxiRZC/zBWalVAMyXuuTfrY9XRH6MzynanPTm7dS1gCD/aQ1uwidZ3embww==" algorithmName="SHA-512" password="CC35"/>
  <autoFilter ref="C86:K29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2/111301111"/>
    <hyperlink ref="F95" r:id="rId2" display="https://podminky.urs.cz/item/CS_URS_2021_02/113106123"/>
    <hyperlink ref="F99" r:id="rId3" display="https://podminky.urs.cz/item/CS_URS_2021_02/113107342"/>
    <hyperlink ref="F103" r:id="rId4" display="https://podminky.urs.cz/item/CS_URS_2021_02/122251101"/>
    <hyperlink ref="F112" r:id="rId5" display="https://podminky.urs.cz/item/CS_URS_2021_02/132251102"/>
    <hyperlink ref="F115" r:id="rId6" display="https://podminky.urs.cz/item/CS_URS_2021_02/133251101"/>
    <hyperlink ref="F118" r:id="rId7" display="https://podminky.urs.cz/item/CS_URS_2021_02/161151103"/>
    <hyperlink ref="F123" r:id="rId8" display="https://podminky.urs.cz/item/CS_URS_2021_02/162702111"/>
    <hyperlink ref="F126" r:id="rId9" display="https://podminky.urs.cz/item/CS_URS_2021_02/162702119"/>
    <hyperlink ref="F129" r:id="rId10" display="https://podminky.urs.cz/item/CS_URS_2021_02/162751117"/>
    <hyperlink ref="F136" r:id="rId11" display="https://podminky.urs.cz/item/CS_URS_2021_02/171151103"/>
    <hyperlink ref="F139" r:id="rId12" display="https://podminky.urs.cz/item/CS_URS_2021_02/58331202"/>
    <hyperlink ref="F142" r:id="rId13" display="https://podminky.urs.cz/item/CS_URS_2021_02/171201201"/>
    <hyperlink ref="F149" r:id="rId14" display="https://podminky.urs.cz/item/CS_URS_2021_02/171201231"/>
    <hyperlink ref="F156" r:id="rId15" display="https://podminky.urs.cz/item/CS_URS_2021_02/181951112"/>
    <hyperlink ref="F163" r:id="rId16" display="https://podminky.urs.cz/item/CS_URS_2021_02/451573111"/>
    <hyperlink ref="F166" r:id="rId17" display="https://podminky.urs.cz/item/CS_URS_2021_02/452384111"/>
    <hyperlink ref="F170" r:id="rId18" display="https://podminky.urs.cz/item/CS_URS_2021_02/564861111"/>
    <hyperlink ref="F174" r:id="rId19" display="https://podminky.urs.cz/item/CS_URS_2021_02/564871116"/>
    <hyperlink ref="F178" r:id="rId20" display="https://podminky.urs.cz/item/CS_URS_2021_02/567122114"/>
    <hyperlink ref="F185" r:id="rId21" display="https://podminky.urs.cz/item/CS_URS_2021_02/596211111"/>
    <hyperlink ref="F192" r:id="rId22" display="https://podminky.urs.cz/item/CS_URS_2021_02/59245006"/>
    <hyperlink ref="F197" r:id="rId23" display="https://podminky.urs.cz/item/CS_URS_2021_02/59245018"/>
    <hyperlink ref="F206" r:id="rId24" display="https://podminky.urs.cz/item/CS_URS_2021_02/596211211"/>
    <hyperlink ref="F212" r:id="rId25" display="https://podminky.urs.cz/item/CS_URS_2021_02/59245005"/>
    <hyperlink ref="F218" r:id="rId26" display="https://podminky.urs.cz/item/CS_URS_2021_02/59245226"/>
    <hyperlink ref="F224" r:id="rId27" display="https://podminky.urs.cz/item/CS_URS_2021_02/811421111"/>
    <hyperlink ref="F227" r:id="rId28" display="https://podminky.urs.cz/item/CS_URS_2021_02/59223018"/>
    <hyperlink ref="F230" r:id="rId29" display="https://podminky.urs.cz/item/CS_URS_2021_02/894411141"/>
    <hyperlink ref="F233" r:id="rId30" display="https://podminky.urs.cz/item/CS_URS_2021_02/59221170"/>
    <hyperlink ref="F236" r:id="rId31" display="https://podminky.urs.cz/item/CS_URS_2021_02/916231213"/>
    <hyperlink ref="F242" r:id="rId32" display="https://podminky.urs.cz/item/CS_URS_2021_02/59217011"/>
    <hyperlink ref="F248" r:id="rId33" display="https://podminky.urs.cz/item/CS_URS_2021_02/59217001"/>
    <hyperlink ref="F253" r:id="rId34" display="https://podminky.urs.cz/item/CS_URS_2021_02/916991121"/>
    <hyperlink ref="F259" r:id="rId35" display="https://podminky.urs.cz/item/CS_URS_2021_02/919441211"/>
    <hyperlink ref="F263" r:id="rId36" display="https://podminky.urs.cz/item/CS_URS_2021_02/966008112"/>
    <hyperlink ref="F266" r:id="rId37" display="https://podminky.urs.cz/item/CS_URS_2021_02/966008311"/>
    <hyperlink ref="F271" r:id="rId38" display="https://podminky.urs.cz/item/CS_URS_2021_02/997221561"/>
    <hyperlink ref="F276" r:id="rId39" display="https://podminky.urs.cz/item/CS_URS_2021_02/997221569"/>
    <hyperlink ref="F282" r:id="rId40" display="https://podminky.urs.cz/item/CS_URS_2021_02/997221611"/>
    <hyperlink ref="F287" r:id="rId41" display="https://podminky.urs.cz/item/CS_URS_2021_02/997221861"/>
    <hyperlink ref="F290" r:id="rId42" display="https://podminky.urs.cz/item/CS_URS_2021_02/997221875"/>
    <hyperlink ref="F294" r:id="rId43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Výstavba chodníku v ulici Vrchovská a Čáslavská, Markovice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ROUND((SUM(BE85:BE270)),  2)</f>
        <v>0</v>
      </c>
      <c r="G33" s="40"/>
      <c r="H33" s="40"/>
      <c r="I33" s="150">
        <v>0.20999999999999999</v>
      </c>
      <c r="J33" s="149">
        <f>ROUND(((SUM(BE85:BE270))*I33),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ROUND((SUM(BF85:BF270)),  2)</f>
        <v>0</v>
      </c>
      <c r="G34" s="40"/>
      <c r="H34" s="40"/>
      <c r="I34" s="150">
        <v>0.14999999999999999</v>
      </c>
      <c r="J34" s="149">
        <f>ROUND(((SUM(BF85:BF270))*I34),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ROUND((SUM(BG85:BG270)),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ROUND((SUM(BH85:BH270)),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ROUND((SUM(BI85:BI270)),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Výstavba chodníku v ulici Vrchovská a Čáslavská, Markovice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081/2021_2 - SO 101 Chodník_NN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Markovice</v>
      </c>
      <c r="G52" s="42"/>
      <c r="H52" s="42"/>
      <c r="I52" s="34" t="s">
        <v>23</v>
      </c>
      <c r="J52" s="74" t="str">
        <f>IF(J12="","",J12)</f>
        <v>7. 1. 2022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J152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104</v>
      </c>
      <c r="E63" s="176"/>
      <c r="F63" s="176"/>
      <c r="G63" s="176"/>
      <c r="H63" s="176"/>
      <c r="I63" s="176"/>
      <c r="J63" s="177">
        <f>J203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J245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</v>
      </c>
      <c r="E65" s="176"/>
      <c r="F65" s="176"/>
      <c r="G65" s="176"/>
      <c r="H65" s="176"/>
      <c r="I65" s="176"/>
      <c r="J65" s="177">
        <f>J268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Výstavba chodníku v ulici Vrchovská a Čáslavská, Markovice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081/2021_2 - SO 101 Chodník_NN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Markovice</v>
      </c>
      <c r="G79" s="42"/>
      <c r="H79" s="42"/>
      <c r="I79" s="34" t="s">
        <v>23</v>
      </c>
      <c r="J79" s="74" t="str">
        <f>IF(J12="","",J12)</f>
        <v>7. 1. 2022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Chrudim</v>
      </c>
      <c r="G81" s="42"/>
      <c r="H81" s="42"/>
      <c r="I81" s="34" t="s">
        <v>33</v>
      </c>
      <c r="J81" s="38" t="str">
        <f>E21</f>
        <v>DI PROJEKT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DI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108</v>
      </c>
      <c r="D84" s="182" t="s">
        <v>60</v>
      </c>
      <c r="E84" s="182" t="s">
        <v>56</v>
      </c>
      <c r="F84" s="182" t="s">
        <v>57</v>
      </c>
      <c r="G84" s="182" t="s">
        <v>109</v>
      </c>
      <c r="H84" s="182" t="s">
        <v>110</v>
      </c>
      <c r="I84" s="182" t="s">
        <v>111</v>
      </c>
      <c r="J84" s="182" t="s">
        <v>97</v>
      </c>
      <c r="K84" s="183" t="s">
        <v>112</v>
      </c>
      <c r="L84" s="184"/>
      <c r="M84" s="94" t="s">
        <v>19</v>
      </c>
      <c r="N84" s="95" t="s">
        <v>45</v>
      </c>
      <c r="O84" s="95" t="s">
        <v>113</v>
      </c>
      <c r="P84" s="95" t="s">
        <v>114</v>
      </c>
      <c r="Q84" s="95" t="s">
        <v>115</v>
      </c>
      <c r="R84" s="95" t="s">
        <v>116</v>
      </c>
      <c r="S84" s="95" t="s">
        <v>117</v>
      </c>
      <c r="T84" s="96" t="s">
        <v>118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141.08684665999999</v>
      </c>
      <c r="S85" s="98"/>
      <c r="T85" s="188">
        <f>T86</f>
        <v>2.3010000000000002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74</v>
      </c>
      <c r="AU85" s="19" t="s">
        <v>98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120</v>
      </c>
      <c r="F86" s="193" t="s">
        <v>121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P87+P152+P203+P245+P268</f>
        <v>0</v>
      </c>
      <c r="Q86" s="198"/>
      <c r="R86" s="199">
        <f>R87+R152+R203+R245+R268</f>
        <v>141.08684665999999</v>
      </c>
      <c r="S86" s="198"/>
      <c r="T86" s="200">
        <f>T87+T152+T203+T245+T268</f>
        <v>2.3010000000000002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75</v>
      </c>
      <c r="AY86" s="201" t="s">
        <v>122</v>
      </c>
      <c r="BK86" s="203">
        <f>BK87+BK152+BK203+BK245+BK268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83</v>
      </c>
      <c r="F87" s="204" t="s">
        <v>123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SUM(P88:P151)</f>
        <v>0</v>
      </c>
      <c r="Q87" s="198"/>
      <c r="R87" s="199">
        <f>SUM(R88:R151)</f>
        <v>112.8809</v>
      </c>
      <c r="S87" s="198"/>
      <c r="T87" s="200">
        <f>SUM(T88:T151)</f>
        <v>2.3010000000000002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83</v>
      </c>
      <c r="AY87" s="201" t="s">
        <v>122</v>
      </c>
      <c r="BK87" s="203">
        <f>SUM(BK88:BK151)</f>
        <v>0</v>
      </c>
    </row>
    <row r="88" s="2" customFormat="1" ht="16.5" customHeight="1">
      <c r="A88" s="40"/>
      <c r="B88" s="41"/>
      <c r="C88" s="206" t="s">
        <v>83</v>
      </c>
      <c r="D88" s="206" t="s">
        <v>124</v>
      </c>
      <c r="E88" s="207" t="s">
        <v>125</v>
      </c>
      <c r="F88" s="208" t="s">
        <v>126</v>
      </c>
      <c r="G88" s="209" t="s">
        <v>127</v>
      </c>
      <c r="H88" s="210">
        <v>10.5</v>
      </c>
      <c r="I88" s="211"/>
      <c r="J88" s="212">
        <f>ROUND(I88*H88,2)</f>
        <v>0</v>
      </c>
      <c r="K88" s="208" t="s">
        <v>128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129</v>
      </c>
      <c r="AT88" s="217" t="s">
        <v>124</v>
      </c>
      <c r="AU88" s="217" t="s">
        <v>85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129</v>
      </c>
      <c r="BM88" s="217" t="s">
        <v>414</v>
      </c>
    </row>
    <row r="89" s="2" customFormat="1">
      <c r="A89" s="40"/>
      <c r="B89" s="41"/>
      <c r="C89" s="42"/>
      <c r="D89" s="219" t="s">
        <v>131</v>
      </c>
      <c r="E89" s="42"/>
      <c r="F89" s="220" t="s">
        <v>132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131</v>
      </c>
      <c r="AU89" s="19" t="s">
        <v>85</v>
      </c>
    </row>
    <row r="90" s="13" customFormat="1">
      <c r="A90" s="13"/>
      <c r="B90" s="224"/>
      <c r="C90" s="225"/>
      <c r="D90" s="226" t="s">
        <v>133</v>
      </c>
      <c r="E90" s="227" t="s">
        <v>19</v>
      </c>
      <c r="F90" s="228" t="s">
        <v>134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133</v>
      </c>
      <c r="AU90" s="234" t="s">
        <v>85</v>
      </c>
      <c r="AV90" s="13" t="s">
        <v>83</v>
      </c>
      <c r="AW90" s="13" t="s">
        <v>37</v>
      </c>
      <c r="AX90" s="13" t="s">
        <v>75</v>
      </c>
      <c r="AY90" s="234" t="s">
        <v>122</v>
      </c>
    </row>
    <row r="91" s="14" customFormat="1">
      <c r="A91" s="14"/>
      <c r="B91" s="235"/>
      <c r="C91" s="236"/>
      <c r="D91" s="226" t="s">
        <v>133</v>
      </c>
      <c r="E91" s="237" t="s">
        <v>19</v>
      </c>
      <c r="F91" s="238" t="s">
        <v>415</v>
      </c>
      <c r="G91" s="236"/>
      <c r="H91" s="239">
        <v>10.5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133</v>
      </c>
      <c r="AU91" s="245" t="s">
        <v>85</v>
      </c>
      <c r="AV91" s="14" t="s">
        <v>85</v>
      </c>
      <c r="AW91" s="14" t="s">
        <v>37</v>
      </c>
      <c r="AX91" s="14" t="s">
        <v>83</v>
      </c>
      <c r="AY91" s="245" t="s">
        <v>122</v>
      </c>
    </row>
    <row r="92" s="2" customFormat="1" ht="33" customHeight="1">
      <c r="A92" s="40"/>
      <c r="B92" s="41"/>
      <c r="C92" s="206" t="s">
        <v>85</v>
      </c>
      <c r="D92" s="206" t="s">
        <v>124</v>
      </c>
      <c r="E92" s="207" t="s">
        <v>142</v>
      </c>
      <c r="F92" s="208" t="s">
        <v>143</v>
      </c>
      <c r="G92" s="209" t="s">
        <v>127</v>
      </c>
      <c r="H92" s="210">
        <v>5.7999999999999998</v>
      </c>
      <c r="I92" s="211"/>
      <c r="J92" s="212">
        <f>ROUND(I92*H92,2)</f>
        <v>0</v>
      </c>
      <c r="K92" s="208" t="s">
        <v>128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0.22</v>
      </c>
      <c r="T92" s="216">
        <f>S92*H92</f>
        <v>1.276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129</v>
      </c>
      <c r="AT92" s="217" t="s">
        <v>124</v>
      </c>
      <c r="AU92" s="217" t="s">
        <v>85</v>
      </c>
      <c r="AY92" s="19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129</v>
      </c>
      <c r="BM92" s="217" t="s">
        <v>416</v>
      </c>
    </row>
    <row r="93" s="2" customFormat="1">
      <c r="A93" s="40"/>
      <c r="B93" s="41"/>
      <c r="C93" s="42"/>
      <c r="D93" s="219" t="s">
        <v>131</v>
      </c>
      <c r="E93" s="42"/>
      <c r="F93" s="220" t="s">
        <v>145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131</v>
      </c>
      <c r="AU93" s="19" t="s">
        <v>85</v>
      </c>
    </row>
    <row r="94" s="13" customFormat="1">
      <c r="A94" s="13"/>
      <c r="B94" s="224"/>
      <c r="C94" s="225"/>
      <c r="D94" s="226" t="s">
        <v>133</v>
      </c>
      <c r="E94" s="227" t="s">
        <v>19</v>
      </c>
      <c r="F94" s="228" t="s">
        <v>134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133</v>
      </c>
      <c r="AU94" s="234" t="s">
        <v>85</v>
      </c>
      <c r="AV94" s="13" t="s">
        <v>83</v>
      </c>
      <c r="AW94" s="13" t="s">
        <v>37</v>
      </c>
      <c r="AX94" s="13" t="s">
        <v>75</v>
      </c>
      <c r="AY94" s="234" t="s">
        <v>122</v>
      </c>
    </row>
    <row r="95" s="14" customFormat="1">
      <c r="A95" s="14"/>
      <c r="B95" s="235"/>
      <c r="C95" s="236"/>
      <c r="D95" s="226" t="s">
        <v>133</v>
      </c>
      <c r="E95" s="237" t="s">
        <v>19</v>
      </c>
      <c r="F95" s="238" t="s">
        <v>417</v>
      </c>
      <c r="G95" s="236"/>
      <c r="H95" s="239">
        <v>5.7999999999999998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133</v>
      </c>
      <c r="AU95" s="245" t="s">
        <v>85</v>
      </c>
      <c r="AV95" s="14" t="s">
        <v>85</v>
      </c>
      <c r="AW95" s="14" t="s">
        <v>37</v>
      </c>
      <c r="AX95" s="14" t="s">
        <v>83</v>
      </c>
      <c r="AY95" s="245" t="s">
        <v>122</v>
      </c>
    </row>
    <row r="96" s="2" customFormat="1" ht="24.15" customHeight="1">
      <c r="A96" s="40"/>
      <c r="B96" s="41"/>
      <c r="C96" s="206" t="s">
        <v>141</v>
      </c>
      <c r="D96" s="206" t="s">
        <v>124</v>
      </c>
      <c r="E96" s="207" t="s">
        <v>418</v>
      </c>
      <c r="F96" s="208" t="s">
        <v>419</v>
      </c>
      <c r="G96" s="209" t="s">
        <v>236</v>
      </c>
      <c r="H96" s="210">
        <v>5</v>
      </c>
      <c r="I96" s="211"/>
      <c r="J96" s="212">
        <f>ROUND(I96*H96,2)</f>
        <v>0</v>
      </c>
      <c r="K96" s="208" t="s">
        <v>128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0.20499999999999999</v>
      </c>
      <c r="T96" s="216">
        <f>S96*H96</f>
        <v>1.0249999999999999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129</v>
      </c>
      <c r="AT96" s="217" t="s">
        <v>124</v>
      </c>
      <c r="AU96" s="217" t="s">
        <v>85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129</v>
      </c>
      <c r="BM96" s="217" t="s">
        <v>420</v>
      </c>
    </row>
    <row r="97" s="2" customFormat="1">
      <c r="A97" s="40"/>
      <c r="B97" s="41"/>
      <c r="C97" s="42"/>
      <c r="D97" s="219" t="s">
        <v>131</v>
      </c>
      <c r="E97" s="42"/>
      <c r="F97" s="220" t="s">
        <v>421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131</v>
      </c>
      <c r="AU97" s="19" t="s">
        <v>85</v>
      </c>
    </row>
    <row r="98" s="13" customFormat="1">
      <c r="A98" s="13"/>
      <c r="B98" s="224"/>
      <c r="C98" s="225"/>
      <c r="D98" s="226" t="s">
        <v>133</v>
      </c>
      <c r="E98" s="227" t="s">
        <v>19</v>
      </c>
      <c r="F98" s="228" t="s">
        <v>134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133</v>
      </c>
      <c r="AU98" s="234" t="s">
        <v>85</v>
      </c>
      <c r="AV98" s="13" t="s">
        <v>83</v>
      </c>
      <c r="AW98" s="13" t="s">
        <v>37</v>
      </c>
      <c r="AX98" s="13" t="s">
        <v>75</v>
      </c>
      <c r="AY98" s="234" t="s">
        <v>122</v>
      </c>
    </row>
    <row r="99" s="14" customFormat="1">
      <c r="A99" s="14"/>
      <c r="B99" s="235"/>
      <c r="C99" s="236"/>
      <c r="D99" s="226" t="s">
        <v>133</v>
      </c>
      <c r="E99" s="237" t="s">
        <v>19</v>
      </c>
      <c r="F99" s="238" t="s">
        <v>422</v>
      </c>
      <c r="G99" s="236"/>
      <c r="H99" s="239">
        <v>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133</v>
      </c>
      <c r="AU99" s="245" t="s">
        <v>85</v>
      </c>
      <c r="AV99" s="14" t="s">
        <v>85</v>
      </c>
      <c r="AW99" s="14" t="s">
        <v>37</v>
      </c>
      <c r="AX99" s="14" t="s">
        <v>83</v>
      </c>
      <c r="AY99" s="245" t="s">
        <v>122</v>
      </c>
    </row>
    <row r="100" s="2" customFormat="1" ht="16.5" customHeight="1">
      <c r="A100" s="40"/>
      <c r="B100" s="41"/>
      <c r="C100" s="206" t="s">
        <v>129</v>
      </c>
      <c r="D100" s="206" t="s">
        <v>124</v>
      </c>
      <c r="E100" s="207" t="s">
        <v>147</v>
      </c>
      <c r="F100" s="208" t="s">
        <v>148</v>
      </c>
      <c r="G100" s="209" t="s">
        <v>149</v>
      </c>
      <c r="H100" s="210">
        <v>7.6959999999999997</v>
      </c>
      <c r="I100" s="211"/>
      <c r="J100" s="212">
        <f>ROUND(I100*H100,2)</f>
        <v>0</v>
      </c>
      <c r="K100" s="208" t="s">
        <v>128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129</v>
      </c>
      <c r="AT100" s="217" t="s">
        <v>124</v>
      </c>
      <c r="AU100" s="217" t="s">
        <v>85</v>
      </c>
      <c r="AY100" s="19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129</v>
      </c>
      <c r="BM100" s="217" t="s">
        <v>423</v>
      </c>
    </row>
    <row r="101" s="2" customFormat="1">
      <c r="A101" s="40"/>
      <c r="B101" s="41"/>
      <c r="C101" s="42"/>
      <c r="D101" s="219" t="s">
        <v>131</v>
      </c>
      <c r="E101" s="42"/>
      <c r="F101" s="220" t="s">
        <v>151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85</v>
      </c>
    </row>
    <row r="102" s="13" customFormat="1">
      <c r="A102" s="13"/>
      <c r="B102" s="224"/>
      <c r="C102" s="225"/>
      <c r="D102" s="226" t="s">
        <v>133</v>
      </c>
      <c r="E102" s="227" t="s">
        <v>19</v>
      </c>
      <c r="F102" s="228" t="s">
        <v>134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133</v>
      </c>
      <c r="AU102" s="234" t="s">
        <v>85</v>
      </c>
      <c r="AV102" s="13" t="s">
        <v>83</v>
      </c>
      <c r="AW102" s="13" t="s">
        <v>37</v>
      </c>
      <c r="AX102" s="13" t="s">
        <v>75</v>
      </c>
      <c r="AY102" s="234" t="s">
        <v>122</v>
      </c>
    </row>
    <row r="103" s="14" customFormat="1">
      <c r="A103" s="14"/>
      <c r="B103" s="235"/>
      <c r="C103" s="236"/>
      <c r="D103" s="226" t="s">
        <v>133</v>
      </c>
      <c r="E103" s="237" t="s">
        <v>19</v>
      </c>
      <c r="F103" s="238" t="s">
        <v>424</v>
      </c>
      <c r="G103" s="236"/>
      <c r="H103" s="239">
        <v>2.8399999999999999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133</v>
      </c>
      <c r="AU103" s="245" t="s">
        <v>85</v>
      </c>
      <c r="AV103" s="14" t="s">
        <v>85</v>
      </c>
      <c r="AW103" s="14" t="s">
        <v>37</v>
      </c>
      <c r="AX103" s="14" t="s">
        <v>75</v>
      </c>
      <c r="AY103" s="245" t="s">
        <v>122</v>
      </c>
    </row>
    <row r="104" s="14" customFormat="1">
      <c r="A104" s="14"/>
      <c r="B104" s="235"/>
      <c r="C104" s="236"/>
      <c r="D104" s="226" t="s">
        <v>133</v>
      </c>
      <c r="E104" s="237" t="s">
        <v>19</v>
      </c>
      <c r="F104" s="238" t="s">
        <v>425</v>
      </c>
      <c r="G104" s="236"/>
      <c r="H104" s="239">
        <v>1.8560000000000001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133</v>
      </c>
      <c r="AU104" s="245" t="s">
        <v>85</v>
      </c>
      <c r="AV104" s="14" t="s">
        <v>85</v>
      </c>
      <c r="AW104" s="14" t="s">
        <v>37</v>
      </c>
      <c r="AX104" s="14" t="s">
        <v>75</v>
      </c>
      <c r="AY104" s="245" t="s">
        <v>122</v>
      </c>
    </row>
    <row r="105" s="15" customFormat="1">
      <c r="A105" s="15"/>
      <c r="B105" s="246"/>
      <c r="C105" s="247"/>
      <c r="D105" s="226" t="s">
        <v>133</v>
      </c>
      <c r="E105" s="248" t="s">
        <v>19</v>
      </c>
      <c r="F105" s="249" t="s">
        <v>153</v>
      </c>
      <c r="G105" s="247"/>
      <c r="H105" s="250">
        <v>4.6959999999999997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133</v>
      </c>
      <c r="AU105" s="256" t="s">
        <v>85</v>
      </c>
      <c r="AV105" s="15" t="s">
        <v>141</v>
      </c>
      <c r="AW105" s="15" t="s">
        <v>37</v>
      </c>
      <c r="AX105" s="15" t="s">
        <v>75</v>
      </c>
      <c r="AY105" s="256" t="s">
        <v>122</v>
      </c>
    </row>
    <row r="106" s="13" customFormat="1">
      <c r="A106" s="13"/>
      <c r="B106" s="224"/>
      <c r="C106" s="225"/>
      <c r="D106" s="226" t="s">
        <v>133</v>
      </c>
      <c r="E106" s="227" t="s">
        <v>19</v>
      </c>
      <c r="F106" s="228" t="s">
        <v>154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133</v>
      </c>
      <c r="AU106" s="234" t="s">
        <v>85</v>
      </c>
      <c r="AV106" s="13" t="s">
        <v>83</v>
      </c>
      <c r="AW106" s="13" t="s">
        <v>37</v>
      </c>
      <c r="AX106" s="13" t="s">
        <v>75</v>
      </c>
      <c r="AY106" s="234" t="s">
        <v>122</v>
      </c>
    </row>
    <row r="107" s="14" customFormat="1">
      <c r="A107" s="14"/>
      <c r="B107" s="235"/>
      <c r="C107" s="236"/>
      <c r="D107" s="226" t="s">
        <v>133</v>
      </c>
      <c r="E107" s="237" t="s">
        <v>19</v>
      </c>
      <c r="F107" s="238" t="s">
        <v>426</v>
      </c>
      <c r="G107" s="236"/>
      <c r="H107" s="239">
        <v>2.1299999999999999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133</v>
      </c>
      <c r="AU107" s="245" t="s">
        <v>85</v>
      </c>
      <c r="AV107" s="14" t="s">
        <v>85</v>
      </c>
      <c r="AW107" s="14" t="s">
        <v>37</v>
      </c>
      <c r="AX107" s="14" t="s">
        <v>75</v>
      </c>
      <c r="AY107" s="245" t="s">
        <v>122</v>
      </c>
    </row>
    <row r="108" s="14" customFormat="1">
      <c r="A108" s="14"/>
      <c r="B108" s="235"/>
      <c r="C108" s="236"/>
      <c r="D108" s="226" t="s">
        <v>133</v>
      </c>
      <c r="E108" s="237" t="s">
        <v>19</v>
      </c>
      <c r="F108" s="238" t="s">
        <v>427</v>
      </c>
      <c r="G108" s="236"/>
      <c r="H108" s="239">
        <v>0.87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133</v>
      </c>
      <c r="AU108" s="245" t="s">
        <v>85</v>
      </c>
      <c r="AV108" s="14" t="s">
        <v>85</v>
      </c>
      <c r="AW108" s="14" t="s">
        <v>37</v>
      </c>
      <c r="AX108" s="14" t="s">
        <v>75</v>
      </c>
      <c r="AY108" s="245" t="s">
        <v>122</v>
      </c>
    </row>
    <row r="109" s="15" customFormat="1">
      <c r="A109" s="15"/>
      <c r="B109" s="246"/>
      <c r="C109" s="247"/>
      <c r="D109" s="226" t="s">
        <v>133</v>
      </c>
      <c r="E109" s="248" t="s">
        <v>19</v>
      </c>
      <c r="F109" s="249" t="s">
        <v>153</v>
      </c>
      <c r="G109" s="247"/>
      <c r="H109" s="250">
        <v>3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133</v>
      </c>
      <c r="AU109" s="256" t="s">
        <v>85</v>
      </c>
      <c r="AV109" s="15" t="s">
        <v>141</v>
      </c>
      <c r="AW109" s="15" t="s">
        <v>37</v>
      </c>
      <c r="AX109" s="15" t="s">
        <v>75</v>
      </c>
      <c r="AY109" s="256" t="s">
        <v>122</v>
      </c>
    </row>
    <row r="110" s="16" customFormat="1">
      <c r="A110" s="16"/>
      <c r="B110" s="257"/>
      <c r="C110" s="258"/>
      <c r="D110" s="226" t="s">
        <v>133</v>
      </c>
      <c r="E110" s="259" t="s">
        <v>19</v>
      </c>
      <c r="F110" s="260" t="s">
        <v>156</v>
      </c>
      <c r="G110" s="258"/>
      <c r="H110" s="261">
        <v>7.6959999999999997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67" t="s">
        <v>133</v>
      </c>
      <c r="AU110" s="267" t="s">
        <v>85</v>
      </c>
      <c r="AV110" s="16" t="s">
        <v>129</v>
      </c>
      <c r="AW110" s="16" t="s">
        <v>37</v>
      </c>
      <c r="AX110" s="16" t="s">
        <v>83</v>
      </c>
      <c r="AY110" s="267" t="s">
        <v>122</v>
      </c>
    </row>
    <row r="111" s="2" customFormat="1" ht="16.5" customHeight="1">
      <c r="A111" s="40"/>
      <c r="B111" s="41"/>
      <c r="C111" s="206" t="s">
        <v>157</v>
      </c>
      <c r="D111" s="206" t="s">
        <v>124</v>
      </c>
      <c r="E111" s="207" t="s">
        <v>175</v>
      </c>
      <c r="F111" s="208" t="s">
        <v>176</v>
      </c>
      <c r="G111" s="209" t="s">
        <v>127</v>
      </c>
      <c r="H111" s="210">
        <v>10.5</v>
      </c>
      <c r="I111" s="211"/>
      <c r="J111" s="212">
        <f>ROUND(I111*H111,2)</f>
        <v>0</v>
      </c>
      <c r="K111" s="208" t="s">
        <v>128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129</v>
      </c>
      <c r="AT111" s="217" t="s">
        <v>124</v>
      </c>
      <c r="AU111" s="217" t="s">
        <v>85</v>
      </c>
      <c r="AY111" s="19" t="s">
        <v>122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129</v>
      </c>
      <c r="BM111" s="217" t="s">
        <v>428</v>
      </c>
    </row>
    <row r="112" s="2" customFormat="1">
      <c r="A112" s="40"/>
      <c r="B112" s="41"/>
      <c r="C112" s="42"/>
      <c r="D112" s="219" t="s">
        <v>131</v>
      </c>
      <c r="E112" s="42"/>
      <c r="F112" s="220" t="s">
        <v>178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131</v>
      </c>
      <c r="AU112" s="19" t="s">
        <v>85</v>
      </c>
    </row>
    <row r="113" s="14" customFormat="1">
      <c r="A113" s="14"/>
      <c r="B113" s="235"/>
      <c r="C113" s="236"/>
      <c r="D113" s="226" t="s">
        <v>133</v>
      </c>
      <c r="E113" s="237" t="s">
        <v>19</v>
      </c>
      <c r="F113" s="238" t="s">
        <v>429</v>
      </c>
      <c r="G113" s="236"/>
      <c r="H113" s="239">
        <v>10.5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133</v>
      </c>
      <c r="AU113" s="245" t="s">
        <v>85</v>
      </c>
      <c r="AV113" s="14" t="s">
        <v>85</v>
      </c>
      <c r="AW113" s="14" t="s">
        <v>37</v>
      </c>
      <c r="AX113" s="14" t="s">
        <v>83</v>
      </c>
      <c r="AY113" s="245" t="s">
        <v>122</v>
      </c>
    </row>
    <row r="114" s="2" customFormat="1" ht="16.5" customHeight="1">
      <c r="A114" s="40"/>
      <c r="B114" s="41"/>
      <c r="C114" s="206" t="s">
        <v>163</v>
      </c>
      <c r="D114" s="206" t="s">
        <v>124</v>
      </c>
      <c r="E114" s="207" t="s">
        <v>181</v>
      </c>
      <c r="F114" s="208" t="s">
        <v>182</v>
      </c>
      <c r="G114" s="209" t="s">
        <v>127</v>
      </c>
      <c r="H114" s="210">
        <v>42</v>
      </c>
      <c r="I114" s="211"/>
      <c r="J114" s="212">
        <f>ROUND(I114*H114,2)</f>
        <v>0</v>
      </c>
      <c r="K114" s="208" t="s">
        <v>128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129</v>
      </c>
      <c r="AT114" s="217" t="s">
        <v>124</v>
      </c>
      <c r="AU114" s="217" t="s">
        <v>85</v>
      </c>
      <c r="AY114" s="19" t="s">
        <v>122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129</v>
      </c>
      <c r="BM114" s="217" t="s">
        <v>430</v>
      </c>
    </row>
    <row r="115" s="2" customFormat="1">
      <c r="A115" s="40"/>
      <c r="B115" s="41"/>
      <c r="C115" s="42"/>
      <c r="D115" s="219" t="s">
        <v>131</v>
      </c>
      <c r="E115" s="42"/>
      <c r="F115" s="220" t="s">
        <v>184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131</v>
      </c>
      <c r="AU115" s="19" t="s">
        <v>85</v>
      </c>
    </row>
    <row r="116" s="14" customFormat="1">
      <c r="A116" s="14"/>
      <c r="B116" s="235"/>
      <c r="C116" s="236"/>
      <c r="D116" s="226" t="s">
        <v>133</v>
      </c>
      <c r="E116" s="237" t="s">
        <v>19</v>
      </c>
      <c r="F116" s="238" t="s">
        <v>431</v>
      </c>
      <c r="G116" s="236"/>
      <c r="H116" s="239">
        <v>42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133</v>
      </c>
      <c r="AU116" s="245" t="s">
        <v>85</v>
      </c>
      <c r="AV116" s="14" t="s">
        <v>85</v>
      </c>
      <c r="AW116" s="14" t="s">
        <v>37</v>
      </c>
      <c r="AX116" s="14" t="s">
        <v>83</v>
      </c>
      <c r="AY116" s="245" t="s">
        <v>122</v>
      </c>
    </row>
    <row r="117" s="2" customFormat="1" ht="37.8" customHeight="1">
      <c r="A117" s="40"/>
      <c r="B117" s="41"/>
      <c r="C117" s="206" t="s">
        <v>169</v>
      </c>
      <c r="D117" s="206" t="s">
        <v>124</v>
      </c>
      <c r="E117" s="207" t="s">
        <v>187</v>
      </c>
      <c r="F117" s="208" t="s">
        <v>188</v>
      </c>
      <c r="G117" s="209" t="s">
        <v>149</v>
      </c>
      <c r="H117" s="210">
        <v>7.6959999999999997</v>
      </c>
      <c r="I117" s="211"/>
      <c r="J117" s="212">
        <f>ROUND(I117*H117,2)</f>
        <v>0</v>
      </c>
      <c r="K117" s="208" t="s">
        <v>128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129</v>
      </c>
      <c r="AT117" s="217" t="s">
        <v>124</v>
      </c>
      <c r="AU117" s="217" t="s">
        <v>85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129</v>
      </c>
      <c r="BM117" s="217" t="s">
        <v>432</v>
      </c>
    </row>
    <row r="118" s="2" customFormat="1">
      <c r="A118" s="40"/>
      <c r="B118" s="41"/>
      <c r="C118" s="42"/>
      <c r="D118" s="219" t="s">
        <v>131</v>
      </c>
      <c r="E118" s="42"/>
      <c r="F118" s="220" t="s">
        <v>190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131</v>
      </c>
      <c r="AU118" s="19" t="s">
        <v>85</v>
      </c>
    </row>
    <row r="119" s="14" customFormat="1">
      <c r="A119" s="14"/>
      <c r="B119" s="235"/>
      <c r="C119" s="236"/>
      <c r="D119" s="226" t="s">
        <v>133</v>
      </c>
      <c r="E119" s="237" t="s">
        <v>19</v>
      </c>
      <c r="F119" s="238" t="s">
        <v>433</v>
      </c>
      <c r="G119" s="236"/>
      <c r="H119" s="239">
        <v>4.6959999999999997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133</v>
      </c>
      <c r="AU119" s="245" t="s">
        <v>85</v>
      </c>
      <c r="AV119" s="14" t="s">
        <v>85</v>
      </c>
      <c r="AW119" s="14" t="s">
        <v>37</v>
      </c>
      <c r="AX119" s="14" t="s">
        <v>75</v>
      </c>
      <c r="AY119" s="245" t="s">
        <v>122</v>
      </c>
    </row>
    <row r="120" s="14" customFormat="1">
      <c r="A120" s="14"/>
      <c r="B120" s="235"/>
      <c r="C120" s="236"/>
      <c r="D120" s="226" t="s">
        <v>133</v>
      </c>
      <c r="E120" s="237" t="s">
        <v>19</v>
      </c>
      <c r="F120" s="238" t="s">
        <v>192</v>
      </c>
      <c r="G120" s="236"/>
      <c r="H120" s="239">
        <v>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133</v>
      </c>
      <c r="AU120" s="245" t="s">
        <v>85</v>
      </c>
      <c r="AV120" s="14" t="s">
        <v>85</v>
      </c>
      <c r="AW120" s="14" t="s">
        <v>37</v>
      </c>
      <c r="AX120" s="14" t="s">
        <v>75</v>
      </c>
      <c r="AY120" s="245" t="s">
        <v>122</v>
      </c>
    </row>
    <row r="121" s="16" customFormat="1">
      <c r="A121" s="16"/>
      <c r="B121" s="257"/>
      <c r="C121" s="258"/>
      <c r="D121" s="226" t="s">
        <v>133</v>
      </c>
      <c r="E121" s="259" t="s">
        <v>19</v>
      </c>
      <c r="F121" s="260" t="s">
        <v>156</v>
      </c>
      <c r="G121" s="258"/>
      <c r="H121" s="261">
        <v>7.6959999999999997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7" t="s">
        <v>133</v>
      </c>
      <c r="AU121" s="267" t="s">
        <v>85</v>
      </c>
      <c r="AV121" s="16" t="s">
        <v>129</v>
      </c>
      <c r="AW121" s="16" t="s">
        <v>37</v>
      </c>
      <c r="AX121" s="16" t="s">
        <v>83</v>
      </c>
      <c r="AY121" s="267" t="s">
        <v>122</v>
      </c>
    </row>
    <row r="122" s="2" customFormat="1" ht="24.15" customHeight="1">
      <c r="A122" s="40"/>
      <c r="B122" s="41"/>
      <c r="C122" s="206" t="s">
        <v>174</v>
      </c>
      <c r="D122" s="206" t="s">
        <v>124</v>
      </c>
      <c r="E122" s="207" t="s">
        <v>210</v>
      </c>
      <c r="F122" s="208" t="s">
        <v>211</v>
      </c>
      <c r="G122" s="209" t="s">
        <v>149</v>
      </c>
      <c r="H122" s="210">
        <v>7.6959999999999997</v>
      </c>
      <c r="I122" s="211"/>
      <c r="J122" s="212">
        <f>ROUND(I122*H122,2)</f>
        <v>0</v>
      </c>
      <c r="K122" s="208" t="s">
        <v>128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129</v>
      </c>
      <c r="AT122" s="217" t="s">
        <v>124</v>
      </c>
      <c r="AU122" s="217" t="s">
        <v>85</v>
      </c>
      <c r="AY122" s="19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129</v>
      </c>
      <c r="BM122" s="217" t="s">
        <v>434</v>
      </c>
    </row>
    <row r="123" s="2" customFormat="1">
      <c r="A123" s="40"/>
      <c r="B123" s="41"/>
      <c r="C123" s="42"/>
      <c r="D123" s="219" t="s">
        <v>131</v>
      </c>
      <c r="E123" s="42"/>
      <c r="F123" s="220" t="s">
        <v>213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131</v>
      </c>
      <c r="AU123" s="19" t="s">
        <v>85</v>
      </c>
    </row>
    <row r="124" s="14" customFormat="1">
      <c r="A124" s="14"/>
      <c r="B124" s="235"/>
      <c r="C124" s="236"/>
      <c r="D124" s="226" t="s">
        <v>133</v>
      </c>
      <c r="E124" s="237" t="s">
        <v>19</v>
      </c>
      <c r="F124" s="238" t="s">
        <v>433</v>
      </c>
      <c r="G124" s="236"/>
      <c r="H124" s="239">
        <v>4.6959999999999997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133</v>
      </c>
      <c r="AU124" s="245" t="s">
        <v>85</v>
      </c>
      <c r="AV124" s="14" t="s">
        <v>85</v>
      </c>
      <c r="AW124" s="14" t="s">
        <v>37</v>
      </c>
      <c r="AX124" s="14" t="s">
        <v>75</v>
      </c>
      <c r="AY124" s="245" t="s">
        <v>122</v>
      </c>
    </row>
    <row r="125" s="14" customFormat="1">
      <c r="A125" s="14"/>
      <c r="B125" s="235"/>
      <c r="C125" s="236"/>
      <c r="D125" s="226" t="s">
        <v>133</v>
      </c>
      <c r="E125" s="237" t="s">
        <v>19</v>
      </c>
      <c r="F125" s="238" t="s">
        <v>192</v>
      </c>
      <c r="G125" s="236"/>
      <c r="H125" s="239">
        <v>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133</v>
      </c>
      <c r="AU125" s="245" t="s">
        <v>85</v>
      </c>
      <c r="AV125" s="14" t="s">
        <v>85</v>
      </c>
      <c r="AW125" s="14" t="s">
        <v>37</v>
      </c>
      <c r="AX125" s="14" t="s">
        <v>75</v>
      </c>
      <c r="AY125" s="245" t="s">
        <v>122</v>
      </c>
    </row>
    <row r="126" s="16" customFormat="1">
      <c r="A126" s="16"/>
      <c r="B126" s="257"/>
      <c r="C126" s="258"/>
      <c r="D126" s="226" t="s">
        <v>133</v>
      </c>
      <c r="E126" s="259" t="s">
        <v>19</v>
      </c>
      <c r="F126" s="260" t="s">
        <v>156</v>
      </c>
      <c r="G126" s="258"/>
      <c r="H126" s="261">
        <v>7.6959999999999997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67" t="s">
        <v>133</v>
      </c>
      <c r="AU126" s="267" t="s">
        <v>85</v>
      </c>
      <c r="AV126" s="16" t="s">
        <v>129</v>
      </c>
      <c r="AW126" s="16" t="s">
        <v>37</v>
      </c>
      <c r="AX126" s="16" t="s">
        <v>83</v>
      </c>
      <c r="AY126" s="267" t="s">
        <v>122</v>
      </c>
    </row>
    <row r="127" s="2" customFormat="1" ht="24.15" customHeight="1">
      <c r="A127" s="40"/>
      <c r="B127" s="41"/>
      <c r="C127" s="206" t="s">
        <v>180</v>
      </c>
      <c r="D127" s="206" t="s">
        <v>124</v>
      </c>
      <c r="E127" s="207" t="s">
        <v>215</v>
      </c>
      <c r="F127" s="208" t="s">
        <v>216</v>
      </c>
      <c r="G127" s="209" t="s">
        <v>205</v>
      </c>
      <c r="H127" s="210">
        <v>7.6959999999999997</v>
      </c>
      <c r="I127" s="211"/>
      <c r="J127" s="212">
        <f>ROUND(I127*H127,2)</f>
        <v>0</v>
      </c>
      <c r="K127" s="208" t="s">
        <v>128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129</v>
      </c>
      <c r="AT127" s="217" t="s">
        <v>124</v>
      </c>
      <c r="AU127" s="217" t="s">
        <v>85</v>
      </c>
      <c r="AY127" s="19" t="s">
        <v>122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129</v>
      </c>
      <c r="BM127" s="217" t="s">
        <v>435</v>
      </c>
    </row>
    <row r="128" s="2" customFormat="1">
      <c r="A128" s="40"/>
      <c r="B128" s="41"/>
      <c r="C128" s="42"/>
      <c r="D128" s="219" t="s">
        <v>131</v>
      </c>
      <c r="E128" s="42"/>
      <c r="F128" s="220" t="s">
        <v>218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131</v>
      </c>
      <c r="AU128" s="19" t="s">
        <v>85</v>
      </c>
    </row>
    <row r="129" s="14" customFormat="1">
      <c r="A129" s="14"/>
      <c r="B129" s="235"/>
      <c r="C129" s="236"/>
      <c r="D129" s="226" t="s">
        <v>133</v>
      </c>
      <c r="E129" s="237" t="s">
        <v>19</v>
      </c>
      <c r="F129" s="238" t="s">
        <v>433</v>
      </c>
      <c r="G129" s="236"/>
      <c r="H129" s="239">
        <v>4.6959999999999997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133</v>
      </c>
      <c r="AU129" s="245" t="s">
        <v>85</v>
      </c>
      <c r="AV129" s="14" t="s">
        <v>85</v>
      </c>
      <c r="AW129" s="14" t="s">
        <v>37</v>
      </c>
      <c r="AX129" s="14" t="s">
        <v>75</v>
      </c>
      <c r="AY129" s="245" t="s">
        <v>122</v>
      </c>
    </row>
    <row r="130" s="14" customFormat="1">
      <c r="A130" s="14"/>
      <c r="B130" s="235"/>
      <c r="C130" s="236"/>
      <c r="D130" s="226" t="s">
        <v>133</v>
      </c>
      <c r="E130" s="237" t="s">
        <v>19</v>
      </c>
      <c r="F130" s="238" t="s">
        <v>192</v>
      </c>
      <c r="G130" s="236"/>
      <c r="H130" s="239">
        <v>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133</v>
      </c>
      <c r="AU130" s="245" t="s">
        <v>85</v>
      </c>
      <c r="AV130" s="14" t="s">
        <v>85</v>
      </c>
      <c r="AW130" s="14" t="s">
        <v>37</v>
      </c>
      <c r="AX130" s="14" t="s">
        <v>75</v>
      </c>
      <c r="AY130" s="245" t="s">
        <v>122</v>
      </c>
    </row>
    <row r="131" s="16" customFormat="1">
      <c r="A131" s="16"/>
      <c r="B131" s="257"/>
      <c r="C131" s="258"/>
      <c r="D131" s="226" t="s">
        <v>133</v>
      </c>
      <c r="E131" s="259" t="s">
        <v>19</v>
      </c>
      <c r="F131" s="260" t="s">
        <v>156</v>
      </c>
      <c r="G131" s="258"/>
      <c r="H131" s="261">
        <v>7.6959999999999997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67" t="s">
        <v>133</v>
      </c>
      <c r="AU131" s="267" t="s">
        <v>85</v>
      </c>
      <c r="AV131" s="16" t="s">
        <v>129</v>
      </c>
      <c r="AW131" s="16" t="s">
        <v>37</v>
      </c>
      <c r="AX131" s="16" t="s">
        <v>83</v>
      </c>
      <c r="AY131" s="267" t="s">
        <v>122</v>
      </c>
    </row>
    <row r="132" s="2" customFormat="1" ht="24.15" customHeight="1">
      <c r="A132" s="40"/>
      <c r="B132" s="41"/>
      <c r="C132" s="206" t="s">
        <v>186</v>
      </c>
      <c r="D132" s="206" t="s">
        <v>124</v>
      </c>
      <c r="E132" s="207" t="s">
        <v>436</v>
      </c>
      <c r="F132" s="208" t="s">
        <v>437</v>
      </c>
      <c r="G132" s="209" t="s">
        <v>127</v>
      </c>
      <c r="H132" s="210">
        <v>418</v>
      </c>
      <c r="I132" s="211"/>
      <c r="J132" s="212">
        <f>ROUND(I132*H132,2)</f>
        <v>0</v>
      </c>
      <c r="K132" s="208" t="s">
        <v>128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129</v>
      </c>
      <c r="AT132" s="217" t="s">
        <v>124</v>
      </c>
      <c r="AU132" s="217" t="s">
        <v>85</v>
      </c>
      <c r="AY132" s="19" t="s">
        <v>122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129</v>
      </c>
      <c r="BM132" s="217" t="s">
        <v>438</v>
      </c>
    </row>
    <row r="133" s="2" customFormat="1">
      <c r="A133" s="40"/>
      <c r="B133" s="41"/>
      <c r="C133" s="42"/>
      <c r="D133" s="219" t="s">
        <v>131</v>
      </c>
      <c r="E133" s="42"/>
      <c r="F133" s="220" t="s">
        <v>439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131</v>
      </c>
      <c r="AU133" s="19" t="s">
        <v>85</v>
      </c>
    </row>
    <row r="134" s="13" customFormat="1">
      <c r="A134" s="13"/>
      <c r="B134" s="224"/>
      <c r="C134" s="225"/>
      <c r="D134" s="226" t="s">
        <v>133</v>
      </c>
      <c r="E134" s="227" t="s">
        <v>19</v>
      </c>
      <c r="F134" s="228" t="s">
        <v>440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133</v>
      </c>
      <c r="AU134" s="234" t="s">
        <v>85</v>
      </c>
      <c r="AV134" s="13" t="s">
        <v>83</v>
      </c>
      <c r="AW134" s="13" t="s">
        <v>37</v>
      </c>
      <c r="AX134" s="13" t="s">
        <v>75</v>
      </c>
      <c r="AY134" s="234" t="s">
        <v>122</v>
      </c>
    </row>
    <row r="135" s="14" customFormat="1">
      <c r="A135" s="14"/>
      <c r="B135" s="235"/>
      <c r="C135" s="236"/>
      <c r="D135" s="226" t="s">
        <v>133</v>
      </c>
      <c r="E135" s="237" t="s">
        <v>19</v>
      </c>
      <c r="F135" s="238" t="s">
        <v>441</v>
      </c>
      <c r="G135" s="236"/>
      <c r="H135" s="239">
        <v>418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133</v>
      </c>
      <c r="AU135" s="245" t="s">
        <v>85</v>
      </c>
      <c r="AV135" s="14" t="s">
        <v>85</v>
      </c>
      <c r="AW135" s="14" t="s">
        <v>37</v>
      </c>
      <c r="AX135" s="14" t="s">
        <v>83</v>
      </c>
      <c r="AY135" s="245" t="s">
        <v>122</v>
      </c>
    </row>
    <row r="136" s="2" customFormat="1" ht="16.5" customHeight="1">
      <c r="A136" s="40"/>
      <c r="B136" s="41"/>
      <c r="C136" s="268" t="s">
        <v>195</v>
      </c>
      <c r="D136" s="268" t="s">
        <v>202</v>
      </c>
      <c r="E136" s="269" t="s">
        <v>442</v>
      </c>
      <c r="F136" s="270" t="s">
        <v>443</v>
      </c>
      <c r="G136" s="271" t="s">
        <v>444</v>
      </c>
      <c r="H136" s="272">
        <v>20.899999999999999</v>
      </c>
      <c r="I136" s="273"/>
      <c r="J136" s="274">
        <f>ROUND(I136*H136,2)</f>
        <v>0</v>
      </c>
      <c r="K136" s="270" t="s">
        <v>128</v>
      </c>
      <c r="L136" s="275"/>
      <c r="M136" s="276" t="s">
        <v>19</v>
      </c>
      <c r="N136" s="277" t="s">
        <v>46</v>
      </c>
      <c r="O136" s="86"/>
      <c r="P136" s="215">
        <f>O136*H136</f>
        <v>0</v>
      </c>
      <c r="Q136" s="215">
        <v>0.001</v>
      </c>
      <c r="R136" s="215">
        <f>Q136*H136</f>
        <v>0.020899999999999998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174</v>
      </c>
      <c r="AT136" s="217" t="s">
        <v>202</v>
      </c>
      <c r="AU136" s="217" t="s">
        <v>85</v>
      </c>
      <c r="AY136" s="19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83</v>
      </c>
      <c r="BK136" s="218">
        <f>ROUND(I136*H136,2)</f>
        <v>0</v>
      </c>
      <c r="BL136" s="19" t="s">
        <v>129</v>
      </c>
      <c r="BM136" s="217" t="s">
        <v>445</v>
      </c>
    </row>
    <row r="137" s="2" customFormat="1">
      <c r="A137" s="40"/>
      <c r="B137" s="41"/>
      <c r="C137" s="42"/>
      <c r="D137" s="219" t="s">
        <v>131</v>
      </c>
      <c r="E137" s="42"/>
      <c r="F137" s="220" t="s">
        <v>446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131</v>
      </c>
      <c r="AU137" s="19" t="s">
        <v>85</v>
      </c>
    </row>
    <row r="138" s="14" customFormat="1">
      <c r="A138" s="14"/>
      <c r="B138" s="235"/>
      <c r="C138" s="236"/>
      <c r="D138" s="226" t="s">
        <v>133</v>
      </c>
      <c r="E138" s="237" t="s">
        <v>19</v>
      </c>
      <c r="F138" s="238" t="s">
        <v>447</v>
      </c>
      <c r="G138" s="236"/>
      <c r="H138" s="239">
        <v>20.899999999999999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133</v>
      </c>
      <c r="AU138" s="245" t="s">
        <v>85</v>
      </c>
      <c r="AV138" s="14" t="s">
        <v>85</v>
      </c>
      <c r="AW138" s="14" t="s">
        <v>37</v>
      </c>
      <c r="AX138" s="14" t="s">
        <v>83</v>
      </c>
      <c r="AY138" s="245" t="s">
        <v>122</v>
      </c>
    </row>
    <row r="139" s="2" customFormat="1" ht="24.15" customHeight="1">
      <c r="A139" s="40"/>
      <c r="B139" s="41"/>
      <c r="C139" s="206" t="s">
        <v>201</v>
      </c>
      <c r="D139" s="206" t="s">
        <v>124</v>
      </c>
      <c r="E139" s="207" t="s">
        <v>448</v>
      </c>
      <c r="F139" s="208" t="s">
        <v>449</v>
      </c>
      <c r="G139" s="209" t="s">
        <v>127</v>
      </c>
      <c r="H139" s="210">
        <v>418</v>
      </c>
      <c r="I139" s="211"/>
      <c r="J139" s="212">
        <f>ROUND(I139*H139,2)</f>
        <v>0</v>
      </c>
      <c r="K139" s="208" t="s">
        <v>128</v>
      </c>
      <c r="L139" s="46"/>
      <c r="M139" s="213" t="s">
        <v>19</v>
      </c>
      <c r="N139" s="214" t="s">
        <v>46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129</v>
      </c>
      <c r="AT139" s="217" t="s">
        <v>124</v>
      </c>
      <c r="AU139" s="217" t="s">
        <v>85</v>
      </c>
      <c r="AY139" s="19" t="s">
        <v>122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129</v>
      </c>
      <c r="BM139" s="217" t="s">
        <v>450</v>
      </c>
    </row>
    <row r="140" s="2" customFormat="1">
      <c r="A140" s="40"/>
      <c r="B140" s="41"/>
      <c r="C140" s="42"/>
      <c r="D140" s="219" t="s">
        <v>131</v>
      </c>
      <c r="E140" s="42"/>
      <c r="F140" s="220" t="s">
        <v>451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131</v>
      </c>
      <c r="AU140" s="19" t="s">
        <v>85</v>
      </c>
    </row>
    <row r="141" s="13" customFormat="1">
      <c r="A141" s="13"/>
      <c r="B141" s="224"/>
      <c r="C141" s="225"/>
      <c r="D141" s="226" t="s">
        <v>133</v>
      </c>
      <c r="E141" s="227" t="s">
        <v>19</v>
      </c>
      <c r="F141" s="228" t="s">
        <v>134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133</v>
      </c>
      <c r="AU141" s="234" t="s">
        <v>85</v>
      </c>
      <c r="AV141" s="13" t="s">
        <v>83</v>
      </c>
      <c r="AW141" s="13" t="s">
        <v>37</v>
      </c>
      <c r="AX141" s="13" t="s">
        <v>75</v>
      </c>
      <c r="AY141" s="234" t="s">
        <v>122</v>
      </c>
    </row>
    <row r="142" s="14" customFormat="1">
      <c r="A142" s="14"/>
      <c r="B142" s="235"/>
      <c r="C142" s="236"/>
      <c r="D142" s="226" t="s">
        <v>133</v>
      </c>
      <c r="E142" s="237" t="s">
        <v>19</v>
      </c>
      <c r="F142" s="238" t="s">
        <v>452</v>
      </c>
      <c r="G142" s="236"/>
      <c r="H142" s="239">
        <v>418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133</v>
      </c>
      <c r="AU142" s="245" t="s">
        <v>85</v>
      </c>
      <c r="AV142" s="14" t="s">
        <v>85</v>
      </c>
      <c r="AW142" s="14" t="s">
        <v>37</v>
      </c>
      <c r="AX142" s="14" t="s">
        <v>83</v>
      </c>
      <c r="AY142" s="245" t="s">
        <v>122</v>
      </c>
    </row>
    <row r="143" s="2" customFormat="1" ht="16.5" customHeight="1">
      <c r="A143" s="40"/>
      <c r="B143" s="41"/>
      <c r="C143" s="268" t="s">
        <v>209</v>
      </c>
      <c r="D143" s="268" t="s">
        <v>202</v>
      </c>
      <c r="E143" s="269" t="s">
        <v>453</v>
      </c>
      <c r="F143" s="270" t="s">
        <v>454</v>
      </c>
      <c r="G143" s="271" t="s">
        <v>205</v>
      </c>
      <c r="H143" s="272">
        <v>112.86</v>
      </c>
      <c r="I143" s="273"/>
      <c r="J143" s="274">
        <f>ROUND(I143*H143,2)</f>
        <v>0</v>
      </c>
      <c r="K143" s="270" t="s">
        <v>128</v>
      </c>
      <c r="L143" s="275"/>
      <c r="M143" s="276" t="s">
        <v>19</v>
      </c>
      <c r="N143" s="277" t="s">
        <v>46</v>
      </c>
      <c r="O143" s="86"/>
      <c r="P143" s="215">
        <f>O143*H143</f>
        <v>0</v>
      </c>
      <c r="Q143" s="215">
        <v>1</v>
      </c>
      <c r="R143" s="215">
        <f>Q143*H143</f>
        <v>112.86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174</v>
      </c>
      <c r="AT143" s="217" t="s">
        <v>202</v>
      </c>
      <c r="AU143" s="217" t="s">
        <v>85</v>
      </c>
      <c r="AY143" s="19" t="s">
        <v>122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83</v>
      </c>
      <c r="BK143" s="218">
        <f>ROUND(I143*H143,2)</f>
        <v>0</v>
      </c>
      <c r="BL143" s="19" t="s">
        <v>129</v>
      </c>
      <c r="BM143" s="217" t="s">
        <v>455</v>
      </c>
    </row>
    <row r="144" s="2" customFormat="1">
      <c r="A144" s="40"/>
      <c r="B144" s="41"/>
      <c r="C144" s="42"/>
      <c r="D144" s="219" t="s">
        <v>131</v>
      </c>
      <c r="E144" s="42"/>
      <c r="F144" s="220" t="s">
        <v>456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131</v>
      </c>
      <c r="AU144" s="19" t="s">
        <v>85</v>
      </c>
    </row>
    <row r="145" s="14" customFormat="1">
      <c r="A145" s="14"/>
      <c r="B145" s="235"/>
      <c r="C145" s="236"/>
      <c r="D145" s="226" t="s">
        <v>133</v>
      </c>
      <c r="E145" s="237" t="s">
        <v>19</v>
      </c>
      <c r="F145" s="238" t="s">
        <v>457</v>
      </c>
      <c r="G145" s="236"/>
      <c r="H145" s="239">
        <v>112.86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133</v>
      </c>
      <c r="AU145" s="245" t="s">
        <v>85</v>
      </c>
      <c r="AV145" s="14" t="s">
        <v>85</v>
      </c>
      <c r="AW145" s="14" t="s">
        <v>37</v>
      </c>
      <c r="AX145" s="14" t="s">
        <v>83</v>
      </c>
      <c r="AY145" s="245" t="s">
        <v>122</v>
      </c>
    </row>
    <row r="146" s="2" customFormat="1" ht="21.75" customHeight="1">
      <c r="A146" s="40"/>
      <c r="B146" s="41"/>
      <c r="C146" s="206" t="s">
        <v>214</v>
      </c>
      <c r="D146" s="206" t="s">
        <v>124</v>
      </c>
      <c r="E146" s="207" t="s">
        <v>219</v>
      </c>
      <c r="F146" s="208" t="s">
        <v>220</v>
      </c>
      <c r="G146" s="209" t="s">
        <v>127</v>
      </c>
      <c r="H146" s="210">
        <v>20</v>
      </c>
      <c r="I146" s="211"/>
      <c r="J146" s="212">
        <f>ROUND(I146*H146,2)</f>
        <v>0</v>
      </c>
      <c r="K146" s="208" t="s">
        <v>128</v>
      </c>
      <c r="L146" s="46"/>
      <c r="M146" s="213" t="s">
        <v>19</v>
      </c>
      <c r="N146" s="214" t="s">
        <v>46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129</v>
      </c>
      <c r="AT146" s="217" t="s">
        <v>124</v>
      </c>
      <c r="AU146" s="217" t="s">
        <v>85</v>
      </c>
      <c r="AY146" s="19" t="s">
        <v>122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129</v>
      </c>
      <c r="BM146" s="217" t="s">
        <v>458</v>
      </c>
    </row>
    <row r="147" s="2" customFormat="1">
      <c r="A147" s="40"/>
      <c r="B147" s="41"/>
      <c r="C147" s="42"/>
      <c r="D147" s="219" t="s">
        <v>131</v>
      </c>
      <c r="E147" s="42"/>
      <c r="F147" s="220" t="s">
        <v>222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131</v>
      </c>
      <c r="AU147" s="19" t="s">
        <v>85</v>
      </c>
    </row>
    <row r="148" s="13" customFormat="1">
      <c r="A148" s="13"/>
      <c r="B148" s="224"/>
      <c r="C148" s="225"/>
      <c r="D148" s="226" t="s">
        <v>133</v>
      </c>
      <c r="E148" s="227" t="s">
        <v>19</v>
      </c>
      <c r="F148" s="228" t="s">
        <v>223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133</v>
      </c>
      <c r="AU148" s="234" t="s">
        <v>85</v>
      </c>
      <c r="AV148" s="13" t="s">
        <v>83</v>
      </c>
      <c r="AW148" s="13" t="s">
        <v>37</v>
      </c>
      <c r="AX148" s="13" t="s">
        <v>75</v>
      </c>
      <c r="AY148" s="234" t="s">
        <v>122</v>
      </c>
    </row>
    <row r="149" s="14" customFormat="1">
      <c r="A149" s="14"/>
      <c r="B149" s="235"/>
      <c r="C149" s="236"/>
      <c r="D149" s="226" t="s">
        <v>133</v>
      </c>
      <c r="E149" s="237" t="s">
        <v>19</v>
      </c>
      <c r="F149" s="238" t="s">
        <v>459</v>
      </c>
      <c r="G149" s="236"/>
      <c r="H149" s="239">
        <v>14.199999999999999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133</v>
      </c>
      <c r="AU149" s="245" t="s">
        <v>85</v>
      </c>
      <c r="AV149" s="14" t="s">
        <v>85</v>
      </c>
      <c r="AW149" s="14" t="s">
        <v>37</v>
      </c>
      <c r="AX149" s="14" t="s">
        <v>75</v>
      </c>
      <c r="AY149" s="245" t="s">
        <v>122</v>
      </c>
    </row>
    <row r="150" s="14" customFormat="1">
      <c r="A150" s="14"/>
      <c r="B150" s="235"/>
      <c r="C150" s="236"/>
      <c r="D150" s="226" t="s">
        <v>133</v>
      </c>
      <c r="E150" s="237" t="s">
        <v>19</v>
      </c>
      <c r="F150" s="238" t="s">
        <v>460</v>
      </c>
      <c r="G150" s="236"/>
      <c r="H150" s="239">
        <v>5.7999999999999998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133</v>
      </c>
      <c r="AU150" s="245" t="s">
        <v>85</v>
      </c>
      <c r="AV150" s="14" t="s">
        <v>85</v>
      </c>
      <c r="AW150" s="14" t="s">
        <v>37</v>
      </c>
      <c r="AX150" s="14" t="s">
        <v>75</v>
      </c>
      <c r="AY150" s="245" t="s">
        <v>122</v>
      </c>
    </row>
    <row r="151" s="16" customFormat="1">
      <c r="A151" s="16"/>
      <c r="B151" s="257"/>
      <c r="C151" s="258"/>
      <c r="D151" s="226" t="s">
        <v>133</v>
      </c>
      <c r="E151" s="259" t="s">
        <v>19</v>
      </c>
      <c r="F151" s="260" t="s">
        <v>156</v>
      </c>
      <c r="G151" s="258"/>
      <c r="H151" s="261">
        <v>20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67" t="s">
        <v>133</v>
      </c>
      <c r="AU151" s="267" t="s">
        <v>85</v>
      </c>
      <c r="AV151" s="16" t="s">
        <v>129</v>
      </c>
      <c r="AW151" s="16" t="s">
        <v>37</v>
      </c>
      <c r="AX151" s="16" t="s">
        <v>83</v>
      </c>
      <c r="AY151" s="267" t="s">
        <v>122</v>
      </c>
    </row>
    <row r="152" s="12" customFormat="1" ht="22.8" customHeight="1">
      <c r="A152" s="12"/>
      <c r="B152" s="190"/>
      <c r="C152" s="191"/>
      <c r="D152" s="192" t="s">
        <v>74</v>
      </c>
      <c r="E152" s="204" t="s">
        <v>157</v>
      </c>
      <c r="F152" s="204" t="s">
        <v>240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SUM(P153:P202)</f>
        <v>0</v>
      </c>
      <c r="Q152" s="198"/>
      <c r="R152" s="199">
        <f>SUM(R153:R202)</f>
        <v>6.9606699999999995</v>
      </c>
      <c r="S152" s="198"/>
      <c r="T152" s="200">
        <f>SUM(T153:T202)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83</v>
      </c>
      <c r="AT152" s="202" t="s">
        <v>74</v>
      </c>
      <c r="AU152" s="202" t="s">
        <v>83</v>
      </c>
      <c r="AY152" s="201" t="s">
        <v>122</v>
      </c>
      <c r="BK152" s="203">
        <f>SUM(BK153:BK202)</f>
        <v>0</v>
      </c>
    </row>
    <row r="153" s="2" customFormat="1" ht="16.5" customHeight="1">
      <c r="A153" s="40"/>
      <c r="B153" s="41"/>
      <c r="C153" s="206" t="s">
        <v>8</v>
      </c>
      <c r="D153" s="206" t="s">
        <v>124</v>
      </c>
      <c r="E153" s="207" t="s">
        <v>242</v>
      </c>
      <c r="F153" s="208" t="s">
        <v>243</v>
      </c>
      <c r="G153" s="209" t="s">
        <v>127</v>
      </c>
      <c r="H153" s="210">
        <v>14.199999999999999</v>
      </c>
      <c r="I153" s="211"/>
      <c r="J153" s="212">
        <f>ROUND(I153*H153,2)</f>
        <v>0</v>
      </c>
      <c r="K153" s="208" t="s">
        <v>128</v>
      </c>
      <c r="L153" s="46"/>
      <c r="M153" s="213" t="s">
        <v>19</v>
      </c>
      <c r="N153" s="214" t="s">
        <v>46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129</v>
      </c>
      <c r="AT153" s="217" t="s">
        <v>124</v>
      </c>
      <c r="AU153" s="217" t="s">
        <v>85</v>
      </c>
      <c r="AY153" s="19" t="s">
        <v>122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83</v>
      </c>
      <c r="BK153" s="218">
        <f>ROUND(I153*H153,2)</f>
        <v>0</v>
      </c>
      <c r="BL153" s="19" t="s">
        <v>129</v>
      </c>
      <c r="BM153" s="217" t="s">
        <v>461</v>
      </c>
    </row>
    <row r="154" s="2" customFormat="1">
      <c r="A154" s="40"/>
      <c r="B154" s="41"/>
      <c r="C154" s="42"/>
      <c r="D154" s="219" t="s">
        <v>131</v>
      </c>
      <c r="E154" s="42"/>
      <c r="F154" s="220" t="s">
        <v>245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131</v>
      </c>
      <c r="AU154" s="19" t="s">
        <v>85</v>
      </c>
    </row>
    <row r="155" s="13" customFormat="1">
      <c r="A155" s="13"/>
      <c r="B155" s="224"/>
      <c r="C155" s="225"/>
      <c r="D155" s="226" t="s">
        <v>133</v>
      </c>
      <c r="E155" s="227" t="s">
        <v>19</v>
      </c>
      <c r="F155" s="228" t="s">
        <v>223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133</v>
      </c>
      <c r="AU155" s="234" t="s">
        <v>85</v>
      </c>
      <c r="AV155" s="13" t="s">
        <v>83</v>
      </c>
      <c r="AW155" s="13" t="s">
        <v>37</v>
      </c>
      <c r="AX155" s="13" t="s">
        <v>75</v>
      </c>
      <c r="AY155" s="234" t="s">
        <v>122</v>
      </c>
    </row>
    <row r="156" s="14" customFormat="1">
      <c r="A156" s="14"/>
      <c r="B156" s="235"/>
      <c r="C156" s="236"/>
      <c r="D156" s="226" t="s">
        <v>133</v>
      </c>
      <c r="E156" s="237" t="s">
        <v>19</v>
      </c>
      <c r="F156" s="238" t="s">
        <v>459</v>
      </c>
      <c r="G156" s="236"/>
      <c r="H156" s="239">
        <v>14.199999999999999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133</v>
      </c>
      <c r="AU156" s="245" t="s">
        <v>85</v>
      </c>
      <c r="AV156" s="14" t="s">
        <v>85</v>
      </c>
      <c r="AW156" s="14" t="s">
        <v>37</v>
      </c>
      <c r="AX156" s="14" t="s">
        <v>83</v>
      </c>
      <c r="AY156" s="245" t="s">
        <v>122</v>
      </c>
    </row>
    <row r="157" s="2" customFormat="1" ht="16.5" customHeight="1">
      <c r="A157" s="40"/>
      <c r="B157" s="41"/>
      <c r="C157" s="206" t="s">
        <v>227</v>
      </c>
      <c r="D157" s="206" t="s">
        <v>124</v>
      </c>
      <c r="E157" s="207" t="s">
        <v>247</v>
      </c>
      <c r="F157" s="208" t="s">
        <v>248</v>
      </c>
      <c r="G157" s="209" t="s">
        <v>127</v>
      </c>
      <c r="H157" s="210">
        <v>5.7999999999999998</v>
      </c>
      <c r="I157" s="211"/>
      <c r="J157" s="212">
        <f>ROUND(I157*H157,2)</f>
        <v>0</v>
      </c>
      <c r="K157" s="208" t="s">
        <v>128</v>
      </c>
      <c r="L157" s="46"/>
      <c r="M157" s="213" t="s">
        <v>19</v>
      </c>
      <c r="N157" s="214" t="s">
        <v>46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129</v>
      </c>
      <c r="AT157" s="217" t="s">
        <v>124</v>
      </c>
      <c r="AU157" s="217" t="s">
        <v>85</v>
      </c>
      <c r="AY157" s="19" t="s">
        <v>122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83</v>
      </c>
      <c r="BK157" s="218">
        <f>ROUND(I157*H157,2)</f>
        <v>0</v>
      </c>
      <c r="BL157" s="19" t="s">
        <v>129</v>
      </c>
      <c r="BM157" s="217" t="s">
        <v>462</v>
      </c>
    </row>
    <row r="158" s="2" customFormat="1">
      <c r="A158" s="40"/>
      <c r="B158" s="41"/>
      <c r="C158" s="42"/>
      <c r="D158" s="219" t="s">
        <v>131</v>
      </c>
      <c r="E158" s="42"/>
      <c r="F158" s="220" t="s">
        <v>250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131</v>
      </c>
      <c r="AU158" s="19" t="s">
        <v>85</v>
      </c>
    </row>
    <row r="159" s="13" customFormat="1">
      <c r="A159" s="13"/>
      <c r="B159" s="224"/>
      <c r="C159" s="225"/>
      <c r="D159" s="226" t="s">
        <v>133</v>
      </c>
      <c r="E159" s="227" t="s">
        <v>19</v>
      </c>
      <c r="F159" s="228" t="s">
        <v>223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133</v>
      </c>
      <c r="AU159" s="234" t="s">
        <v>85</v>
      </c>
      <c r="AV159" s="13" t="s">
        <v>83</v>
      </c>
      <c r="AW159" s="13" t="s">
        <v>37</v>
      </c>
      <c r="AX159" s="13" t="s">
        <v>75</v>
      </c>
      <c r="AY159" s="234" t="s">
        <v>122</v>
      </c>
    </row>
    <row r="160" s="14" customFormat="1">
      <c r="A160" s="14"/>
      <c r="B160" s="235"/>
      <c r="C160" s="236"/>
      <c r="D160" s="226" t="s">
        <v>133</v>
      </c>
      <c r="E160" s="237" t="s">
        <v>19</v>
      </c>
      <c r="F160" s="238" t="s">
        <v>460</v>
      </c>
      <c r="G160" s="236"/>
      <c r="H160" s="239">
        <v>5.7999999999999998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133</v>
      </c>
      <c r="AU160" s="245" t="s">
        <v>85</v>
      </c>
      <c r="AV160" s="14" t="s">
        <v>85</v>
      </c>
      <c r="AW160" s="14" t="s">
        <v>37</v>
      </c>
      <c r="AX160" s="14" t="s">
        <v>83</v>
      </c>
      <c r="AY160" s="245" t="s">
        <v>122</v>
      </c>
    </row>
    <row r="161" s="2" customFormat="1" ht="24.15" customHeight="1">
      <c r="A161" s="40"/>
      <c r="B161" s="41"/>
      <c r="C161" s="206" t="s">
        <v>233</v>
      </c>
      <c r="D161" s="206" t="s">
        <v>124</v>
      </c>
      <c r="E161" s="207" t="s">
        <v>252</v>
      </c>
      <c r="F161" s="208" t="s">
        <v>253</v>
      </c>
      <c r="G161" s="209" t="s">
        <v>127</v>
      </c>
      <c r="H161" s="210">
        <v>20</v>
      </c>
      <c r="I161" s="211"/>
      <c r="J161" s="212">
        <f>ROUND(I161*H161,2)</f>
        <v>0</v>
      </c>
      <c r="K161" s="208" t="s">
        <v>128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129</v>
      </c>
      <c r="AT161" s="217" t="s">
        <v>124</v>
      </c>
      <c r="AU161" s="217" t="s">
        <v>85</v>
      </c>
      <c r="AY161" s="19" t="s">
        <v>122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129</v>
      </c>
      <c r="BM161" s="217" t="s">
        <v>463</v>
      </c>
    </row>
    <row r="162" s="2" customFormat="1">
      <c r="A162" s="40"/>
      <c r="B162" s="41"/>
      <c r="C162" s="42"/>
      <c r="D162" s="219" t="s">
        <v>131</v>
      </c>
      <c r="E162" s="42"/>
      <c r="F162" s="220" t="s">
        <v>255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131</v>
      </c>
      <c r="AU162" s="19" t="s">
        <v>85</v>
      </c>
    </row>
    <row r="163" s="13" customFormat="1">
      <c r="A163" s="13"/>
      <c r="B163" s="224"/>
      <c r="C163" s="225"/>
      <c r="D163" s="226" t="s">
        <v>133</v>
      </c>
      <c r="E163" s="227" t="s">
        <v>19</v>
      </c>
      <c r="F163" s="228" t="s">
        <v>134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133</v>
      </c>
      <c r="AU163" s="234" t="s">
        <v>85</v>
      </c>
      <c r="AV163" s="13" t="s">
        <v>83</v>
      </c>
      <c r="AW163" s="13" t="s">
        <v>37</v>
      </c>
      <c r="AX163" s="13" t="s">
        <v>75</v>
      </c>
      <c r="AY163" s="234" t="s">
        <v>122</v>
      </c>
    </row>
    <row r="164" s="13" customFormat="1">
      <c r="A164" s="13"/>
      <c r="B164" s="224"/>
      <c r="C164" s="225"/>
      <c r="D164" s="226" t="s">
        <v>133</v>
      </c>
      <c r="E164" s="227" t="s">
        <v>19</v>
      </c>
      <c r="F164" s="228" t="s">
        <v>154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133</v>
      </c>
      <c r="AU164" s="234" t="s">
        <v>85</v>
      </c>
      <c r="AV164" s="13" t="s">
        <v>83</v>
      </c>
      <c r="AW164" s="13" t="s">
        <v>37</v>
      </c>
      <c r="AX164" s="13" t="s">
        <v>75</v>
      </c>
      <c r="AY164" s="234" t="s">
        <v>122</v>
      </c>
    </row>
    <row r="165" s="14" customFormat="1">
      <c r="A165" s="14"/>
      <c r="B165" s="235"/>
      <c r="C165" s="236"/>
      <c r="D165" s="226" t="s">
        <v>133</v>
      </c>
      <c r="E165" s="237" t="s">
        <v>19</v>
      </c>
      <c r="F165" s="238" t="s">
        <v>464</v>
      </c>
      <c r="G165" s="236"/>
      <c r="H165" s="239">
        <v>14.199999999999999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133</v>
      </c>
      <c r="AU165" s="245" t="s">
        <v>85</v>
      </c>
      <c r="AV165" s="14" t="s">
        <v>85</v>
      </c>
      <c r="AW165" s="14" t="s">
        <v>37</v>
      </c>
      <c r="AX165" s="14" t="s">
        <v>75</v>
      </c>
      <c r="AY165" s="245" t="s">
        <v>122</v>
      </c>
    </row>
    <row r="166" s="14" customFormat="1">
      <c r="A166" s="14"/>
      <c r="B166" s="235"/>
      <c r="C166" s="236"/>
      <c r="D166" s="226" t="s">
        <v>133</v>
      </c>
      <c r="E166" s="237" t="s">
        <v>19</v>
      </c>
      <c r="F166" s="238" t="s">
        <v>460</v>
      </c>
      <c r="G166" s="236"/>
      <c r="H166" s="239">
        <v>5.7999999999999998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133</v>
      </c>
      <c r="AU166" s="245" t="s">
        <v>85</v>
      </c>
      <c r="AV166" s="14" t="s">
        <v>85</v>
      </c>
      <c r="AW166" s="14" t="s">
        <v>37</v>
      </c>
      <c r="AX166" s="14" t="s">
        <v>75</v>
      </c>
      <c r="AY166" s="245" t="s">
        <v>122</v>
      </c>
    </row>
    <row r="167" s="16" customFormat="1">
      <c r="A167" s="16"/>
      <c r="B167" s="257"/>
      <c r="C167" s="258"/>
      <c r="D167" s="226" t="s">
        <v>133</v>
      </c>
      <c r="E167" s="259" t="s">
        <v>19</v>
      </c>
      <c r="F167" s="260" t="s">
        <v>156</v>
      </c>
      <c r="G167" s="258"/>
      <c r="H167" s="261">
        <v>20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7" t="s">
        <v>133</v>
      </c>
      <c r="AU167" s="267" t="s">
        <v>85</v>
      </c>
      <c r="AV167" s="16" t="s">
        <v>129</v>
      </c>
      <c r="AW167" s="16" t="s">
        <v>37</v>
      </c>
      <c r="AX167" s="16" t="s">
        <v>83</v>
      </c>
      <c r="AY167" s="267" t="s">
        <v>122</v>
      </c>
    </row>
    <row r="168" s="2" customFormat="1" ht="21.75" customHeight="1">
      <c r="A168" s="40"/>
      <c r="B168" s="41"/>
      <c r="C168" s="206" t="s">
        <v>241</v>
      </c>
      <c r="D168" s="206" t="s">
        <v>124</v>
      </c>
      <c r="E168" s="207" t="s">
        <v>465</v>
      </c>
      <c r="F168" s="208" t="s">
        <v>466</v>
      </c>
      <c r="G168" s="209" t="s">
        <v>127</v>
      </c>
      <c r="H168" s="210">
        <v>6.5</v>
      </c>
      <c r="I168" s="211"/>
      <c r="J168" s="212">
        <f>ROUND(I168*H168,2)</f>
        <v>0</v>
      </c>
      <c r="K168" s="208" t="s">
        <v>128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0.34499999999999997</v>
      </c>
      <c r="R168" s="215">
        <f>Q168*H168</f>
        <v>2.2424999999999997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129</v>
      </c>
      <c r="AT168" s="217" t="s">
        <v>124</v>
      </c>
      <c r="AU168" s="217" t="s">
        <v>85</v>
      </c>
      <c r="AY168" s="19" t="s">
        <v>122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129</v>
      </c>
      <c r="BM168" s="217" t="s">
        <v>467</v>
      </c>
    </row>
    <row r="169" s="2" customFormat="1">
      <c r="A169" s="40"/>
      <c r="B169" s="41"/>
      <c r="C169" s="42"/>
      <c r="D169" s="219" t="s">
        <v>131</v>
      </c>
      <c r="E169" s="42"/>
      <c r="F169" s="220" t="s">
        <v>468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131</v>
      </c>
      <c r="AU169" s="19" t="s">
        <v>85</v>
      </c>
    </row>
    <row r="170" s="13" customFormat="1">
      <c r="A170" s="13"/>
      <c r="B170" s="224"/>
      <c r="C170" s="225"/>
      <c r="D170" s="226" t="s">
        <v>133</v>
      </c>
      <c r="E170" s="227" t="s">
        <v>19</v>
      </c>
      <c r="F170" s="228" t="s">
        <v>440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133</v>
      </c>
      <c r="AU170" s="234" t="s">
        <v>85</v>
      </c>
      <c r="AV170" s="13" t="s">
        <v>83</v>
      </c>
      <c r="AW170" s="13" t="s">
        <v>37</v>
      </c>
      <c r="AX170" s="13" t="s">
        <v>75</v>
      </c>
      <c r="AY170" s="234" t="s">
        <v>122</v>
      </c>
    </row>
    <row r="171" s="14" customFormat="1">
      <c r="A171" s="14"/>
      <c r="B171" s="235"/>
      <c r="C171" s="236"/>
      <c r="D171" s="226" t="s">
        <v>133</v>
      </c>
      <c r="E171" s="237" t="s">
        <v>19</v>
      </c>
      <c r="F171" s="238" t="s">
        <v>469</v>
      </c>
      <c r="G171" s="236"/>
      <c r="H171" s="239">
        <v>6.5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133</v>
      </c>
      <c r="AU171" s="245" t="s">
        <v>85</v>
      </c>
      <c r="AV171" s="14" t="s">
        <v>85</v>
      </c>
      <c r="AW171" s="14" t="s">
        <v>37</v>
      </c>
      <c r="AX171" s="14" t="s">
        <v>83</v>
      </c>
      <c r="AY171" s="245" t="s">
        <v>122</v>
      </c>
    </row>
    <row r="172" s="2" customFormat="1" ht="44.25" customHeight="1">
      <c r="A172" s="40"/>
      <c r="B172" s="41"/>
      <c r="C172" s="206" t="s">
        <v>246</v>
      </c>
      <c r="D172" s="206" t="s">
        <v>124</v>
      </c>
      <c r="E172" s="207" t="s">
        <v>256</v>
      </c>
      <c r="F172" s="208" t="s">
        <v>257</v>
      </c>
      <c r="G172" s="209" t="s">
        <v>127</v>
      </c>
      <c r="H172" s="210">
        <v>14.199999999999999</v>
      </c>
      <c r="I172" s="211"/>
      <c r="J172" s="212">
        <f>ROUND(I172*H172,2)</f>
        <v>0</v>
      </c>
      <c r="K172" s="208" t="s">
        <v>128</v>
      </c>
      <c r="L172" s="46"/>
      <c r="M172" s="213" t="s">
        <v>19</v>
      </c>
      <c r="N172" s="214" t="s">
        <v>46</v>
      </c>
      <c r="O172" s="86"/>
      <c r="P172" s="215">
        <f>O172*H172</f>
        <v>0</v>
      </c>
      <c r="Q172" s="215">
        <v>0.084250000000000005</v>
      </c>
      <c r="R172" s="215">
        <f>Q172*H172</f>
        <v>1.19635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129</v>
      </c>
      <c r="AT172" s="217" t="s">
        <v>124</v>
      </c>
      <c r="AU172" s="217" t="s">
        <v>85</v>
      </c>
      <c r="AY172" s="19" t="s">
        <v>122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83</v>
      </c>
      <c r="BK172" s="218">
        <f>ROUND(I172*H172,2)</f>
        <v>0</v>
      </c>
      <c r="BL172" s="19" t="s">
        <v>129</v>
      </c>
      <c r="BM172" s="217" t="s">
        <v>470</v>
      </c>
    </row>
    <row r="173" s="2" customFormat="1">
      <c r="A173" s="40"/>
      <c r="B173" s="41"/>
      <c r="C173" s="42"/>
      <c r="D173" s="219" t="s">
        <v>131</v>
      </c>
      <c r="E173" s="42"/>
      <c r="F173" s="220" t="s">
        <v>259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131</v>
      </c>
      <c r="AU173" s="19" t="s">
        <v>85</v>
      </c>
    </row>
    <row r="174" s="13" customFormat="1">
      <c r="A174" s="13"/>
      <c r="B174" s="224"/>
      <c r="C174" s="225"/>
      <c r="D174" s="226" t="s">
        <v>133</v>
      </c>
      <c r="E174" s="227" t="s">
        <v>19</v>
      </c>
      <c r="F174" s="228" t="s">
        <v>260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133</v>
      </c>
      <c r="AU174" s="234" t="s">
        <v>85</v>
      </c>
      <c r="AV174" s="13" t="s">
        <v>83</v>
      </c>
      <c r="AW174" s="13" t="s">
        <v>37</v>
      </c>
      <c r="AX174" s="13" t="s">
        <v>75</v>
      </c>
      <c r="AY174" s="234" t="s">
        <v>122</v>
      </c>
    </row>
    <row r="175" s="14" customFormat="1">
      <c r="A175" s="14"/>
      <c r="B175" s="235"/>
      <c r="C175" s="236"/>
      <c r="D175" s="226" t="s">
        <v>133</v>
      </c>
      <c r="E175" s="237" t="s">
        <v>19</v>
      </c>
      <c r="F175" s="238" t="s">
        <v>471</v>
      </c>
      <c r="G175" s="236"/>
      <c r="H175" s="239">
        <v>10.4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133</v>
      </c>
      <c r="AU175" s="245" t="s">
        <v>85</v>
      </c>
      <c r="AV175" s="14" t="s">
        <v>85</v>
      </c>
      <c r="AW175" s="14" t="s">
        <v>37</v>
      </c>
      <c r="AX175" s="14" t="s">
        <v>75</v>
      </c>
      <c r="AY175" s="245" t="s">
        <v>122</v>
      </c>
    </row>
    <row r="176" s="14" customFormat="1">
      <c r="A176" s="14"/>
      <c r="B176" s="235"/>
      <c r="C176" s="236"/>
      <c r="D176" s="226" t="s">
        <v>133</v>
      </c>
      <c r="E176" s="237" t="s">
        <v>19</v>
      </c>
      <c r="F176" s="238" t="s">
        <v>472</v>
      </c>
      <c r="G176" s="236"/>
      <c r="H176" s="239">
        <v>1.8999999999999999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133</v>
      </c>
      <c r="AU176" s="245" t="s">
        <v>85</v>
      </c>
      <c r="AV176" s="14" t="s">
        <v>85</v>
      </c>
      <c r="AW176" s="14" t="s">
        <v>37</v>
      </c>
      <c r="AX176" s="14" t="s">
        <v>75</v>
      </c>
      <c r="AY176" s="245" t="s">
        <v>122</v>
      </c>
    </row>
    <row r="177" s="14" customFormat="1">
      <c r="A177" s="14"/>
      <c r="B177" s="235"/>
      <c r="C177" s="236"/>
      <c r="D177" s="226" t="s">
        <v>133</v>
      </c>
      <c r="E177" s="237" t="s">
        <v>19</v>
      </c>
      <c r="F177" s="238" t="s">
        <v>473</v>
      </c>
      <c r="G177" s="236"/>
      <c r="H177" s="239">
        <v>1.8999999999999999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133</v>
      </c>
      <c r="AU177" s="245" t="s">
        <v>85</v>
      </c>
      <c r="AV177" s="14" t="s">
        <v>85</v>
      </c>
      <c r="AW177" s="14" t="s">
        <v>37</v>
      </c>
      <c r="AX177" s="14" t="s">
        <v>75</v>
      </c>
      <c r="AY177" s="245" t="s">
        <v>122</v>
      </c>
    </row>
    <row r="178" s="16" customFormat="1">
      <c r="A178" s="16"/>
      <c r="B178" s="257"/>
      <c r="C178" s="258"/>
      <c r="D178" s="226" t="s">
        <v>133</v>
      </c>
      <c r="E178" s="259" t="s">
        <v>19</v>
      </c>
      <c r="F178" s="260" t="s">
        <v>156</v>
      </c>
      <c r="G178" s="258"/>
      <c r="H178" s="261">
        <v>14.200000000000001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67" t="s">
        <v>133</v>
      </c>
      <c r="AU178" s="267" t="s">
        <v>85</v>
      </c>
      <c r="AV178" s="16" t="s">
        <v>129</v>
      </c>
      <c r="AW178" s="16" t="s">
        <v>37</v>
      </c>
      <c r="AX178" s="16" t="s">
        <v>83</v>
      </c>
      <c r="AY178" s="267" t="s">
        <v>122</v>
      </c>
    </row>
    <row r="179" s="2" customFormat="1" ht="16.5" customHeight="1">
      <c r="A179" s="40"/>
      <c r="B179" s="41"/>
      <c r="C179" s="268" t="s">
        <v>251</v>
      </c>
      <c r="D179" s="268" t="s">
        <v>202</v>
      </c>
      <c r="E179" s="269" t="s">
        <v>265</v>
      </c>
      <c r="F179" s="270" t="s">
        <v>266</v>
      </c>
      <c r="G179" s="271" t="s">
        <v>127</v>
      </c>
      <c r="H179" s="272">
        <v>1.9950000000000001</v>
      </c>
      <c r="I179" s="273"/>
      <c r="J179" s="274">
        <f>ROUND(I179*H179,2)</f>
        <v>0</v>
      </c>
      <c r="K179" s="270" t="s">
        <v>128</v>
      </c>
      <c r="L179" s="275"/>
      <c r="M179" s="276" t="s">
        <v>19</v>
      </c>
      <c r="N179" s="277" t="s">
        <v>46</v>
      </c>
      <c r="O179" s="86"/>
      <c r="P179" s="215">
        <f>O179*H179</f>
        <v>0</v>
      </c>
      <c r="Q179" s="215">
        <v>0.13100000000000001</v>
      </c>
      <c r="R179" s="215">
        <f>Q179*H179</f>
        <v>0.26134500000000005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174</v>
      </c>
      <c r="AT179" s="217" t="s">
        <v>202</v>
      </c>
      <c r="AU179" s="217" t="s">
        <v>85</v>
      </c>
      <c r="AY179" s="19" t="s">
        <v>122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83</v>
      </c>
      <c r="BK179" s="218">
        <f>ROUND(I179*H179,2)</f>
        <v>0</v>
      </c>
      <c r="BL179" s="19" t="s">
        <v>129</v>
      </c>
      <c r="BM179" s="217" t="s">
        <v>474</v>
      </c>
    </row>
    <row r="180" s="2" customFormat="1">
      <c r="A180" s="40"/>
      <c r="B180" s="41"/>
      <c r="C180" s="42"/>
      <c r="D180" s="219" t="s">
        <v>131</v>
      </c>
      <c r="E180" s="42"/>
      <c r="F180" s="220" t="s">
        <v>268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131</v>
      </c>
      <c r="AU180" s="19" t="s">
        <v>85</v>
      </c>
    </row>
    <row r="181" s="14" customFormat="1">
      <c r="A181" s="14"/>
      <c r="B181" s="235"/>
      <c r="C181" s="236"/>
      <c r="D181" s="226" t="s">
        <v>133</v>
      </c>
      <c r="E181" s="237" t="s">
        <v>19</v>
      </c>
      <c r="F181" s="238" t="s">
        <v>473</v>
      </c>
      <c r="G181" s="236"/>
      <c r="H181" s="239">
        <v>1.8999999999999999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133</v>
      </c>
      <c r="AU181" s="245" t="s">
        <v>85</v>
      </c>
      <c r="AV181" s="14" t="s">
        <v>85</v>
      </c>
      <c r="AW181" s="14" t="s">
        <v>37</v>
      </c>
      <c r="AX181" s="14" t="s">
        <v>75</v>
      </c>
      <c r="AY181" s="245" t="s">
        <v>122</v>
      </c>
    </row>
    <row r="182" s="15" customFormat="1">
      <c r="A182" s="15"/>
      <c r="B182" s="246"/>
      <c r="C182" s="247"/>
      <c r="D182" s="226" t="s">
        <v>133</v>
      </c>
      <c r="E182" s="248" t="s">
        <v>19</v>
      </c>
      <c r="F182" s="249" t="s">
        <v>153</v>
      </c>
      <c r="G182" s="247"/>
      <c r="H182" s="250">
        <v>1.8999999999999999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133</v>
      </c>
      <c r="AU182" s="256" t="s">
        <v>85</v>
      </c>
      <c r="AV182" s="15" t="s">
        <v>141</v>
      </c>
      <c r="AW182" s="15" t="s">
        <v>37</v>
      </c>
      <c r="AX182" s="15" t="s">
        <v>75</v>
      </c>
      <c r="AY182" s="256" t="s">
        <v>122</v>
      </c>
    </row>
    <row r="183" s="14" customFormat="1">
      <c r="A183" s="14"/>
      <c r="B183" s="235"/>
      <c r="C183" s="236"/>
      <c r="D183" s="226" t="s">
        <v>133</v>
      </c>
      <c r="E183" s="237" t="s">
        <v>19</v>
      </c>
      <c r="F183" s="238" t="s">
        <v>475</v>
      </c>
      <c r="G183" s="236"/>
      <c r="H183" s="239">
        <v>1.9950000000000001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133</v>
      </c>
      <c r="AU183" s="245" t="s">
        <v>85</v>
      </c>
      <c r="AV183" s="14" t="s">
        <v>85</v>
      </c>
      <c r="AW183" s="14" t="s">
        <v>37</v>
      </c>
      <c r="AX183" s="14" t="s">
        <v>83</v>
      </c>
      <c r="AY183" s="245" t="s">
        <v>122</v>
      </c>
    </row>
    <row r="184" s="2" customFormat="1" ht="16.5" customHeight="1">
      <c r="A184" s="40"/>
      <c r="B184" s="41"/>
      <c r="C184" s="268" t="s">
        <v>7</v>
      </c>
      <c r="D184" s="268" t="s">
        <v>202</v>
      </c>
      <c r="E184" s="269" t="s">
        <v>271</v>
      </c>
      <c r="F184" s="270" t="s">
        <v>272</v>
      </c>
      <c r="G184" s="271" t="s">
        <v>127</v>
      </c>
      <c r="H184" s="272">
        <v>10.92</v>
      </c>
      <c r="I184" s="273"/>
      <c r="J184" s="274">
        <f>ROUND(I184*H184,2)</f>
        <v>0</v>
      </c>
      <c r="K184" s="270" t="s">
        <v>128</v>
      </c>
      <c r="L184" s="275"/>
      <c r="M184" s="276" t="s">
        <v>19</v>
      </c>
      <c r="N184" s="277" t="s">
        <v>46</v>
      </c>
      <c r="O184" s="86"/>
      <c r="P184" s="215">
        <f>O184*H184</f>
        <v>0</v>
      </c>
      <c r="Q184" s="215">
        <v>0.13100000000000001</v>
      </c>
      <c r="R184" s="215">
        <f>Q184*H184</f>
        <v>1.43052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174</v>
      </c>
      <c r="AT184" s="217" t="s">
        <v>202</v>
      </c>
      <c r="AU184" s="217" t="s">
        <v>85</v>
      </c>
      <c r="AY184" s="19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129</v>
      </c>
      <c r="BM184" s="217" t="s">
        <v>476</v>
      </c>
    </row>
    <row r="185" s="2" customFormat="1">
      <c r="A185" s="40"/>
      <c r="B185" s="41"/>
      <c r="C185" s="42"/>
      <c r="D185" s="219" t="s">
        <v>131</v>
      </c>
      <c r="E185" s="42"/>
      <c r="F185" s="220" t="s">
        <v>274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131</v>
      </c>
      <c r="AU185" s="19" t="s">
        <v>85</v>
      </c>
    </row>
    <row r="186" s="14" customFormat="1">
      <c r="A186" s="14"/>
      <c r="B186" s="235"/>
      <c r="C186" s="236"/>
      <c r="D186" s="226" t="s">
        <v>133</v>
      </c>
      <c r="E186" s="237" t="s">
        <v>19</v>
      </c>
      <c r="F186" s="238" t="s">
        <v>471</v>
      </c>
      <c r="G186" s="236"/>
      <c r="H186" s="239">
        <v>10.4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133</v>
      </c>
      <c r="AU186" s="245" t="s">
        <v>85</v>
      </c>
      <c r="AV186" s="14" t="s">
        <v>85</v>
      </c>
      <c r="AW186" s="14" t="s">
        <v>37</v>
      </c>
      <c r="AX186" s="14" t="s">
        <v>75</v>
      </c>
      <c r="AY186" s="245" t="s">
        <v>122</v>
      </c>
    </row>
    <row r="187" s="15" customFormat="1">
      <c r="A187" s="15"/>
      <c r="B187" s="246"/>
      <c r="C187" s="247"/>
      <c r="D187" s="226" t="s">
        <v>133</v>
      </c>
      <c r="E187" s="248" t="s">
        <v>19</v>
      </c>
      <c r="F187" s="249" t="s">
        <v>153</v>
      </c>
      <c r="G187" s="247"/>
      <c r="H187" s="250">
        <v>10.4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133</v>
      </c>
      <c r="AU187" s="256" t="s">
        <v>85</v>
      </c>
      <c r="AV187" s="15" t="s">
        <v>141</v>
      </c>
      <c r="AW187" s="15" t="s">
        <v>37</v>
      </c>
      <c r="AX187" s="15" t="s">
        <v>75</v>
      </c>
      <c r="AY187" s="256" t="s">
        <v>122</v>
      </c>
    </row>
    <row r="188" s="14" customFormat="1">
      <c r="A188" s="14"/>
      <c r="B188" s="235"/>
      <c r="C188" s="236"/>
      <c r="D188" s="226" t="s">
        <v>133</v>
      </c>
      <c r="E188" s="237" t="s">
        <v>19</v>
      </c>
      <c r="F188" s="238" t="s">
        <v>477</v>
      </c>
      <c r="G188" s="236"/>
      <c r="H188" s="239">
        <v>10.92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133</v>
      </c>
      <c r="AU188" s="245" t="s">
        <v>85</v>
      </c>
      <c r="AV188" s="14" t="s">
        <v>85</v>
      </c>
      <c r="AW188" s="14" t="s">
        <v>37</v>
      </c>
      <c r="AX188" s="14" t="s">
        <v>83</v>
      </c>
      <c r="AY188" s="245" t="s">
        <v>122</v>
      </c>
    </row>
    <row r="189" s="2" customFormat="1" ht="16.5" customHeight="1">
      <c r="A189" s="40"/>
      <c r="B189" s="41"/>
      <c r="C189" s="268" t="s">
        <v>264</v>
      </c>
      <c r="D189" s="268" t="s">
        <v>202</v>
      </c>
      <c r="E189" s="269" t="s">
        <v>277</v>
      </c>
      <c r="F189" s="270" t="s">
        <v>278</v>
      </c>
      <c r="G189" s="271" t="s">
        <v>127</v>
      </c>
      <c r="H189" s="272">
        <v>1.9950000000000001</v>
      </c>
      <c r="I189" s="273"/>
      <c r="J189" s="274">
        <f>ROUND(I189*H189,2)</f>
        <v>0</v>
      </c>
      <c r="K189" s="270" t="s">
        <v>19</v>
      </c>
      <c r="L189" s="275"/>
      <c r="M189" s="276" t="s">
        <v>19</v>
      </c>
      <c r="N189" s="277" t="s">
        <v>46</v>
      </c>
      <c r="O189" s="86"/>
      <c r="P189" s="215">
        <f>O189*H189</f>
        <v>0</v>
      </c>
      <c r="Q189" s="215">
        <v>0.13100000000000001</v>
      </c>
      <c r="R189" s="215">
        <f>Q189*H189</f>
        <v>0.26134500000000005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174</v>
      </c>
      <c r="AT189" s="217" t="s">
        <v>202</v>
      </c>
      <c r="AU189" s="217" t="s">
        <v>85</v>
      </c>
      <c r="AY189" s="19" t="s">
        <v>122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129</v>
      </c>
      <c r="BM189" s="217" t="s">
        <v>478</v>
      </c>
    </row>
    <row r="190" s="14" customFormat="1">
      <c r="A190" s="14"/>
      <c r="B190" s="235"/>
      <c r="C190" s="236"/>
      <c r="D190" s="226" t="s">
        <v>133</v>
      </c>
      <c r="E190" s="237" t="s">
        <v>19</v>
      </c>
      <c r="F190" s="238" t="s">
        <v>479</v>
      </c>
      <c r="G190" s="236"/>
      <c r="H190" s="239">
        <v>1.8999999999999999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133</v>
      </c>
      <c r="AU190" s="245" t="s">
        <v>85</v>
      </c>
      <c r="AV190" s="14" t="s">
        <v>85</v>
      </c>
      <c r="AW190" s="14" t="s">
        <v>37</v>
      </c>
      <c r="AX190" s="14" t="s">
        <v>75</v>
      </c>
      <c r="AY190" s="245" t="s">
        <v>122</v>
      </c>
    </row>
    <row r="191" s="15" customFormat="1">
      <c r="A191" s="15"/>
      <c r="B191" s="246"/>
      <c r="C191" s="247"/>
      <c r="D191" s="226" t="s">
        <v>133</v>
      </c>
      <c r="E191" s="248" t="s">
        <v>19</v>
      </c>
      <c r="F191" s="249" t="s">
        <v>153</v>
      </c>
      <c r="G191" s="247"/>
      <c r="H191" s="250">
        <v>1.8999999999999999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133</v>
      </c>
      <c r="AU191" s="256" t="s">
        <v>85</v>
      </c>
      <c r="AV191" s="15" t="s">
        <v>141</v>
      </c>
      <c r="AW191" s="15" t="s">
        <v>37</v>
      </c>
      <c r="AX191" s="15" t="s">
        <v>75</v>
      </c>
      <c r="AY191" s="256" t="s">
        <v>122</v>
      </c>
    </row>
    <row r="192" s="14" customFormat="1">
      <c r="A192" s="14"/>
      <c r="B192" s="235"/>
      <c r="C192" s="236"/>
      <c r="D192" s="226" t="s">
        <v>133</v>
      </c>
      <c r="E192" s="237" t="s">
        <v>19</v>
      </c>
      <c r="F192" s="238" t="s">
        <v>475</v>
      </c>
      <c r="G192" s="236"/>
      <c r="H192" s="239">
        <v>1.9950000000000001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133</v>
      </c>
      <c r="AU192" s="245" t="s">
        <v>85</v>
      </c>
      <c r="AV192" s="14" t="s">
        <v>85</v>
      </c>
      <c r="AW192" s="14" t="s">
        <v>37</v>
      </c>
      <c r="AX192" s="14" t="s">
        <v>83</v>
      </c>
      <c r="AY192" s="245" t="s">
        <v>122</v>
      </c>
    </row>
    <row r="193" s="2" customFormat="1" ht="44.25" customHeight="1">
      <c r="A193" s="40"/>
      <c r="B193" s="41"/>
      <c r="C193" s="206" t="s">
        <v>270</v>
      </c>
      <c r="D193" s="206" t="s">
        <v>124</v>
      </c>
      <c r="E193" s="207" t="s">
        <v>282</v>
      </c>
      <c r="F193" s="208" t="s">
        <v>283</v>
      </c>
      <c r="G193" s="209" t="s">
        <v>127</v>
      </c>
      <c r="H193" s="210">
        <v>5.7999999999999998</v>
      </c>
      <c r="I193" s="211"/>
      <c r="J193" s="212">
        <f>ROUND(I193*H193,2)</f>
        <v>0</v>
      </c>
      <c r="K193" s="208" t="s">
        <v>128</v>
      </c>
      <c r="L193" s="46"/>
      <c r="M193" s="213" t="s">
        <v>19</v>
      </c>
      <c r="N193" s="214" t="s">
        <v>46</v>
      </c>
      <c r="O193" s="86"/>
      <c r="P193" s="215">
        <f>O193*H193</f>
        <v>0</v>
      </c>
      <c r="Q193" s="215">
        <v>0.085650000000000004</v>
      </c>
      <c r="R193" s="215">
        <f>Q193*H193</f>
        <v>0.49676999999999999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129</v>
      </c>
      <c r="AT193" s="217" t="s">
        <v>124</v>
      </c>
      <c r="AU193" s="217" t="s">
        <v>85</v>
      </c>
      <c r="AY193" s="19" t="s">
        <v>122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83</v>
      </c>
      <c r="BK193" s="218">
        <f>ROUND(I193*H193,2)</f>
        <v>0</v>
      </c>
      <c r="BL193" s="19" t="s">
        <v>129</v>
      </c>
      <c r="BM193" s="217" t="s">
        <v>480</v>
      </c>
    </row>
    <row r="194" s="2" customFormat="1">
      <c r="A194" s="40"/>
      <c r="B194" s="41"/>
      <c r="C194" s="42"/>
      <c r="D194" s="219" t="s">
        <v>131</v>
      </c>
      <c r="E194" s="42"/>
      <c r="F194" s="220" t="s">
        <v>285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131</v>
      </c>
      <c r="AU194" s="19" t="s">
        <v>85</v>
      </c>
    </row>
    <row r="195" s="13" customFormat="1">
      <c r="A195" s="13"/>
      <c r="B195" s="224"/>
      <c r="C195" s="225"/>
      <c r="D195" s="226" t="s">
        <v>133</v>
      </c>
      <c r="E195" s="227" t="s">
        <v>19</v>
      </c>
      <c r="F195" s="228" t="s">
        <v>223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133</v>
      </c>
      <c r="AU195" s="234" t="s">
        <v>85</v>
      </c>
      <c r="AV195" s="13" t="s">
        <v>83</v>
      </c>
      <c r="AW195" s="13" t="s">
        <v>37</v>
      </c>
      <c r="AX195" s="13" t="s">
        <v>75</v>
      </c>
      <c r="AY195" s="234" t="s">
        <v>122</v>
      </c>
    </row>
    <row r="196" s="14" customFormat="1">
      <c r="A196" s="14"/>
      <c r="B196" s="235"/>
      <c r="C196" s="236"/>
      <c r="D196" s="226" t="s">
        <v>133</v>
      </c>
      <c r="E196" s="237" t="s">
        <v>19</v>
      </c>
      <c r="F196" s="238" t="s">
        <v>481</v>
      </c>
      <c r="G196" s="236"/>
      <c r="H196" s="239">
        <v>5.7999999999999998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133</v>
      </c>
      <c r="AU196" s="245" t="s">
        <v>85</v>
      </c>
      <c r="AV196" s="14" t="s">
        <v>85</v>
      </c>
      <c r="AW196" s="14" t="s">
        <v>37</v>
      </c>
      <c r="AX196" s="14" t="s">
        <v>83</v>
      </c>
      <c r="AY196" s="245" t="s">
        <v>122</v>
      </c>
    </row>
    <row r="197" s="2" customFormat="1" ht="16.5" customHeight="1">
      <c r="A197" s="40"/>
      <c r="B197" s="41"/>
      <c r="C197" s="268" t="s">
        <v>276</v>
      </c>
      <c r="D197" s="268" t="s">
        <v>202</v>
      </c>
      <c r="E197" s="269" t="s">
        <v>289</v>
      </c>
      <c r="F197" s="270" t="s">
        <v>290</v>
      </c>
      <c r="G197" s="271" t="s">
        <v>127</v>
      </c>
      <c r="H197" s="272">
        <v>6.0899999999999999</v>
      </c>
      <c r="I197" s="273"/>
      <c r="J197" s="274">
        <f>ROUND(I197*H197,2)</f>
        <v>0</v>
      </c>
      <c r="K197" s="270" t="s">
        <v>128</v>
      </c>
      <c r="L197" s="275"/>
      <c r="M197" s="276" t="s">
        <v>19</v>
      </c>
      <c r="N197" s="277" t="s">
        <v>46</v>
      </c>
      <c r="O197" s="86"/>
      <c r="P197" s="215">
        <f>O197*H197</f>
        <v>0</v>
      </c>
      <c r="Q197" s="215">
        <v>0.17599999999999999</v>
      </c>
      <c r="R197" s="215">
        <f>Q197*H197</f>
        <v>1.0718399999999999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174</v>
      </c>
      <c r="AT197" s="217" t="s">
        <v>202</v>
      </c>
      <c r="AU197" s="217" t="s">
        <v>85</v>
      </c>
      <c r="AY197" s="19" t="s">
        <v>122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129</v>
      </c>
      <c r="BM197" s="217" t="s">
        <v>482</v>
      </c>
    </row>
    <row r="198" s="2" customFormat="1">
      <c r="A198" s="40"/>
      <c r="B198" s="41"/>
      <c r="C198" s="42"/>
      <c r="D198" s="219" t="s">
        <v>131</v>
      </c>
      <c r="E198" s="42"/>
      <c r="F198" s="220" t="s">
        <v>292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131</v>
      </c>
      <c r="AU198" s="19" t="s">
        <v>85</v>
      </c>
    </row>
    <row r="199" s="13" customFormat="1">
      <c r="A199" s="13"/>
      <c r="B199" s="224"/>
      <c r="C199" s="225"/>
      <c r="D199" s="226" t="s">
        <v>133</v>
      </c>
      <c r="E199" s="227" t="s">
        <v>19</v>
      </c>
      <c r="F199" s="228" t="s">
        <v>223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133</v>
      </c>
      <c r="AU199" s="234" t="s">
        <v>85</v>
      </c>
      <c r="AV199" s="13" t="s">
        <v>83</v>
      </c>
      <c r="AW199" s="13" t="s">
        <v>37</v>
      </c>
      <c r="AX199" s="13" t="s">
        <v>75</v>
      </c>
      <c r="AY199" s="234" t="s">
        <v>122</v>
      </c>
    </row>
    <row r="200" s="14" customFormat="1">
      <c r="A200" s="14"/>
      <c r="B200" s="235"/>
      <c r="C200" s="236"/>
      <c r="D200" s="226" t="s">
        <v>133</v>
      </c>
      <c r="E200" s="237" t="s">
        <v>19</v>
      </c>
      <c r="F200" s="238" t="s">
        <v>481</v>
      </c>
      <c r="G200" s="236"/>
      <c r="H200" s="239">
        <v>5.7999999999999998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133</v>
      </c>
      <c r="AU200" s="245" t="s">
        <v>85</v>
      </c>
      <c r="AV200" s="14" t="s">
        <v>85</v>
      </c>
      <c r="AW200" s="14" t="s">
        <v>37</v>
      </c>
      <c r="AX200" s="14" t="s">
        <v>75</v>
      </c>
      <c r="AY200" s="245" t="s">
        <v>122</v>
      </c>
    </row>
    <row r="201" s="15" customFormat="1">
      <c r="A201" s="15"/>
      <c r="B201" s="246"/>
      <c r="C201" s="247"/>
      <c r="D201" s="226" t="s">
        <v>133</v>
      </c>
      <c r="E201" s="248" t="s">
        <v>19</v>
      </c>
      <c r="F201" s="249" t="s">
        <v>153</v>
      </c>
      <c r="G201" s="247"/>
      <c r="H201" s="250">
        <v>5.7999999999999998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133</v>
      </c>
      <c r="AU201" s="256" t="s">
        <v>85</v>
      </c>
      <c r="AV201" s="15" t="s">
        <v>141</v>
      </c>
      <c r="AW201" s="15" t="s">
        <v>37</v>
      </c>
      <c r="AX201" s="15" t="s">
        <v>75</v>
      </c>
      <c r="AY201" s="256" t="s">
        <v>122</v>
      </c>
    </row>
    <row r="202" s="14" customFormat="1">
      <c r="A202" s="14"/>
      <c r="B202" s="235"/>
      <c r="C202" s="236"/>
      <c r="D202" s="226" t="s">
        <v>133</v>
      </c>
      <c r="E202" s="237" t="s">
        <v>19</v>
      </c>
      <c r="F202" s="238" t="s">
        <v>483</v>
      </c>
      <c r="G202" s="236"/>
      <c r="H202" s="239">
        <v>6.0899999999999999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133</v>
      </c>
      <c r="AU202" s="245" t="s">
        <v>85</v>
      </c>
      <c r="AV202" s="14" t="s">
        <v>85</v>
      </c>
      <c r="AW202" s="14" t="s">
        <v>37</v>
      </c>
      <c r="AX202" s="14" t="s">
        <v>83</v>
      </c>
      <c r="AY202" s="245" t="s">
        <v>122</v>
      </c>
    </row>
    <row r="203" s="12" customFormat="1" ht="22.8" customHeight="1">
      <c r="A203" s="12"/>
      <c r="B203" s="190"/>
      <c r="C203" s="191"/>
      <c r="D203" s="192" t="s">
        <v>74</v>
      </c>
      <c r="E203" s="204" t="s">
        <v>180</v>
      </c>
      <c r="F203" s="204" t="s">
        <v>328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SUM(P204:P244)</f>
        <v>0</v>
      </c>
      <c r="Q203" s="198"/>
      <c r="R203" s="199">
        <f>SUM(R204:R244)</f>
        <v>21.245276660000002</v>
      </c>
      <c r="S203" s="198"/>
      <c r="T203" s="200">
        <f>SUM(T204:T244)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83</v>
      </c>
      <c r="AT203" s="202" t="s">
        <v>74</v>
      </c>
      <c r="AU203" s="202" t="s">
        <v>83</v>
      </c>
      <c r="AY203" s="201" t="s">
        <v>122</v>
      </c>
      <c r="BK203" s="203">
        <f>SUM(BK204:BK244)</f>
        <v>0</v>
      </c>
    </row>
    <row r="204" s="2" customFormat="1" ht="24.15" customHeight="1">
      <c r="A204" s="40"/>
      <c r="B204" s="41"/>
      <c r="C204" s="206" t="s">
        <v>281</v>
      </c>
      <c r="D204" s="206" t="s">
        <v>124</v>
      </c>
      <c r="E204" s="207" t="s">
        <v>484</v>
      </c>
      <c r="F204" s="208" t="s">
        <v>485</v>
      </c>
      <c r="G204" s="209" t="s">
        <v>236</v>
      </c>
      <c r="H204" s="210">
        <v>72</v>
      </c>
      <c r="I204" s="211"/>
      <c r="J204" s="212">
        <f>ROUND(I204*H204,2)</f>
        <v>0</v>
      </c>
      <c r="K204" s="208" t="s">
        <v>128</v>
      </c>
      <c r="L204" s="46"/>
      <c r="M204" s="213" t="s">
        <v>19</v>
      </c>
      <c r="N204" s="214" t="s">
        <v>46</v>
      </c>
      <c r="O204" s="86"/>
      <c r="P204" s="215">
        <f>O204*H204</f>
        <v>0</v>
      </c>
      <c r="Q204" s="215">
        <v>0.15539952000000001</v>
      </c>
      <c r="R204" s="215">
        <f>Q204*H204</f>
        <v>11.188765440000001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129</v>
      </c>
      <c r="AT204" s="217" t="s">
        <v>124</v>
      </c>
      <c r="AU204" s="217" t="s">
        <v>85</v>
      </c>
      <c r="AY204" s="19" t="s">
        <v>122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129</v>
      </c>
      <c r="BM204" s="217" t="s">
        <v>486</v>
      </c>
    </row>
    <row r="205" s="2" customFormat="1">
      <c r="A205" s="40"/>
      <c r="B205" s="41"/>
      <c r="C205" s="42"/>
      <c r="D205" s="219" t="s">
        <v>131</v>
      </c>
      <c r="E205" s="42"/>
      <c r="F205" s="220" t="s">
        <v>487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131</v>
      </c>
      <c r="AU205" s="19" t="s">
        <v>85</v>
      </c>
    </row>
    <row r="206" s="13" customFormat="1">
      <c r="A206" s="13"/>
      <c r="B206" s="224"/>
      <c r="C206" s="225"/>
      <c r="D206" s="226" t="s">
        <v>133</v>
      </c>
      <c r="E206" s="227" t="s">
        <v>19</v>
      </c>
      <c r="F206" s="228" t="s">
        <v>223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133</v>
      </c>
      <c r="AU206" s="234" t="s">
        <v>85</v>
      </c>
      <c r="AV206" s="13" t="s">
        <v>83</v>
      </c>
      <c r="AW206" s="13" t="s">
        <v>37</v>
      </c>
      <c r="AX206" s="13" t="s">
        <v>75</v>
      </c>
      <c r="AY206" s="234" t="s">
        <v>122</v>
      </c>
    </row>
    <row r="207" s="14" customFormat="1">
      <c r="A207" s="14"/>
      <c r="B207" s="235"/>
      <c r="C207" s="236"/>
      <c r="D207" s="226" t="s">
        <v>133</v>
      </c>
      <c r="E207" s="237" t="s">
        <v>19</v>
      </c>
      <c r="F207" s="238" t="s">
        <v>488</v>
      </c>
      <c r="G207" s="236"/>
      <c r="H207" s="239">
        <v>49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133</v>
      </c>
      <c r="AU207" s="245" t="s">
        <v>85</v>
      </c>
      <c r="AV207" s="14" t="s">
        <v>85</v>
      </c>
      <c r="AW207" s="14" t="s">
        <v>37</v>
      </c>
      <c r="AX207" s="14" t="s">
        <v>75</v>
      </c>
      <c r="AY207" s="245" t="s">
        <v>122</v>
      </c>
    </row>
    <row r="208" s="14" customFormat="1">
      <c r="A208" s="14"/>
      <c r="B208" s="235"/>
      <c r="C208" s="236"/>
      <c r="D208" s="226" t="s">
        <v>133</v>
      </c>
      <c r="E208" s="237" t="s">
        <v>19</v>
      </c>
      <c r="F208" s="238" t="s">
        <v>489</v>
      </c>
      <c r="G208" s="236"/>
      <c r="H208" s="239">
        <v>15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133</v>
      </c>
      <c r="AU208" s="245" t="s">
        <v>85</v>
      </c>
      <c r="AV208" s="14" t="s">
        <v>85</v>
      </c>
      <c r="AW208" s="14" t="s">
        <v>37</v>
      </c>
      <c r="AX208" s="14" t="s">
        <v>75</v>
      </c>
      <c r="AY208" s="245" t="s">
        <v>122</v>
      </c>
    </row>
    <row r="209" s="14" customFormat="1">
      <c r="A209" s="14"/>
      <c r="B209" s="235"/>
      <c r="C209" s="236"/>
      <c r="D209" s="226" t="s">
        <v>133</v>
      </c>
      <c r="E209" s="237" t="s">
        <v>19</v>
      </c>
      <c r="F209" s="238" t="s">
        <v>490</v>
      </c>
      <c r="G209" s="236"/>
      <c r="H209" s="239">
        <v>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133</v>
      </c>
      <c r="AU209" s="245" t="s">
        <v>85</v>
      </c>
      <c r="AV209" s="14" t="s">
        <v>85</v>
      </c>
      <c r="AW209" s="14" t="s">
        <v>37</v>
      </c>
      <c r="AX209" s="14" t="s">
        <v>75</v>
      </c>
      <c r="AY209" s="245" t="s">
        <v>122</v>
      </c>
    </row>
    <row r="210" s="16" customFormat="1">
      <c r="A210" s="16"/>
      <c r="B210" s="257"/>
      <c r="C210" s="258"/>
      <c r="D210" s="226" t="s">
        <v>133</v>
      </c>
      <c r="E210" s="259" t="s">
        <v>19</v>
      </c>
      <c r="F210" s="260" t="s">
        <v>156</v>
      </c>
      <c r="G210" s="258"/>
      <c r="H210" s="261">
        <v>72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7" t="s">
        <v>133</v>
      </c>
      <c r="AU210" s="267" t="s">
        <v>85</v>
      </c>
      <c r="AV210" s="16" t="s">
        <v>129</v>
      </c>
      <c r="AW210" s="16" t="s">
        <v>37</v>
      </c>
      <c r="AX210" s="16" t="s">
        <v>83</v>
      </c>
      <c r="AY210" s="267" t="s">
        <v>122</v>
      </c>
    </row>
    <row r="211" s="2" customFormat="1" ht="16.5" customHeight="1">
      <c r="A211" s="40"/>
      <c r="B211" s="41"/>
      <c r="C211" s="268" t="s">
        <v>288</v>
      </c>
      <c r="D211" s="268" t="s">
        <v>202</v>
      </c>
      <c r="E211" s="269" t="s">
        <v>491</v>
      </c>
      <c r="F211" s="270" t="s">
        <v>492</v>
      </c>
      <c r="G211" s="271" t="s">
        <v>236</v>
      </c>
      <c r="H211" s="272">
        <v>51.450000000000003</v>
      </c>
      <c r="I211" s="273"/>
      <c r="J211" s="274">
        <f>ROUND(I211*H211,2)</f>
        <v>0</v>
      </c>
      <c r="K211" s="270" t="s">
        <v>128</v>
      </c>
      <c r="L211" s="275"/>
      <c r="M211" s="276" t="s">
        <v>19</v>
      </c>
      <c r="N211" s="277" t="s">
        <v>46</v>
      </c>
      <c r="O211" s="86"/>
      <c r="P211" s="215">
        <f>O211*H211</f>
        <v>0</v>
      </c>
      <c r="Q211" s="215">
        <v>0.080000000000000002</v>
      </c>
      <c r="R211" s="215">
        <f>Q211*H211</f>
        <v>4.1160000000000005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174</v>
      </c>
      <c r="AT211" s="217" t="s">
        <v>202</v>
      </c>
      <c r="AU211" s="217" t="s">
        <v>85</v>
      </c>
      <c r="AY211" s="19" t="s">
        <v>122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129</v>
      </c>
      <c r="BM211" s="217" t="s">
        <v>493</v>
      </c>
    </row>
    <row r="212" s="2" customFormat="1">
      <c r="A212" s="40"/>
      <c r="B212" s="41"/>
      <c r="C212" s="42"/>
      <c r="D212" s="219" t="s">
        <v>131</v>
      </c>
      <c r="E212" s="42"/>
      <c r="F212" s="220" t="s">
        <v>494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131</v>
      </c>
      <c r="AU212" s="19" t="s">
        <v>85</v>
      </c>
    </row>
    <row r="213" s="13" customFormat="1">
      <c r="A213" s="13"/>
      <c r="B213" s="224"/>
      <c r="C213" s="225"/>
      <c r="D213" s="226" t="s">
        <v>133</v>
      </c>
      <c r="E213" s="227" t="s">
        <v>19</v>
      </c>
      <c r="F213" s="228" t="s">
        <v>223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133</v>
      </c>
      <c r="AU213" s="234" t="s">
        <v>85</v>
      </c>
      <c r="AV213" s="13" t="s">
        <v>83</v>
      </c>
      <c r="AW213" s="13" t="s">
        <v>37</v>
      </c>
      <c r="AX213" s="13" t="s">
        <v>75</v>
      </c>
      <c r="AY213" s="234" t="s">
        <v>122</v>
      </c>
    </row>
    <row r="214" s="14" customFormat="1">
      <c r="A214" s="14"/>
      <c r="B214" s="235"/>
      <c r="C214" s="236"/>
      <c r="D214" s="226" t="s">
        <v>133</v>
      </c>
      <c r="E214" s="237" t="s">
        <v>19</v>
      </c>
      <c r="F214" s="238" t="s">
        <v>488</v>
      </c>
      <c r="G214" s="236"/>
      <c r="H214" s="239">
        <v>49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133</v>
      </c>
      <c r="AU214" s="245" t="s">
        <v>85</v>
      </c>
      <c r="AV214" s="14" t="s">
        <v>85</v>
      </c>
      <c r="AW214" s="14" t="s">
        <v>37</v>
      </c>
      <c r="AX214" s="14" t="s">
        <v>75</v>
      </c>
      <c r="AY214" s="245" t="s">
        <v>122</v>
      </c>
    </row>
    <row r="215" s="15" customFormat="1">
      <c r="A215" s="15"/>
      <c r="B215" s="246"/>
      <c r="C215" s="247"/>
      <c r="D215" s="226" t="s">
        <v>133</v>
      </c>
      <c r="E215" s="248" t="s">
        <v>19</v>
      </c>
      <c r="F215" s="249" t="s">
        <v>153</v>
      </c>
      <c r="G215" s="247"/>
      <c r="H215" s="250">
        <v>49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133</v>
      </c>
      <c r="AU215" s="256" t="s">
        <v>85</v>
      </c>
      <c r="AV215" s="15" t="s">
        <v>141</v>
      </c>
      <c r="AW215" s="15" t="s">
        <v>37</v>
      </c>
      <c r="AX215" s="15" t="s">
        <v>75</v>
      </c>
      <c r="AY215" s="256" t="s">
        <v>122</v>
      </c>
    </row>
    <row r="216" s="14" customFormat="1">
      <c r="A216" s="14"/>
      <c r="B216" s="235"/>
      <c r="C216" s="236"/>
      <c r="D216" s="226" t="s">
        <v>133</v>
      </c>
      <c r="E216" s="237" t="s">
        <v>19</v>
      </c>
      <c r="F216" s="238" t="s">
        <v>495</v>
      </c>
      <c r="G216" s="236"/>
      <c r="H216" s="239">
        <v>51.450000000000003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133</v>
      </c>
      <c r="AU216" s="245" t="s">
        <v>85</v>
      </c>
      <c r="AV216" s="14" t="s">
        <v>85</v>
      </c>
      <c r="AW216" s="14" t="s">
        <v>37</v>
      </c>
      <c r="AX216" s="14" t="s">
        <v>83</v>
      </c>
      <c r="AY216" s="245" t="s">
        <v>122</v>
      </c>
    </row>
    <row r="217" s="2" customFormat="1" ht="16.5" customHeight="1">
      <c r="A217" s="40"/>
      <c r="B217" s="41"/>
      <c r="C217" s="268" t="s">
        <v>294</v>
      </c>
      <c r="D217" s="268" t="s">
        <v>202</v>
      </c>
      <c r="E217" s="269" t="s">
        <v>496</v>
      </c>
      <c r="F217" s="270" t="s">
        <v>497</v>
      </c>
      <c r="G217" s="271" t="s">
        <v>236</v>
      </c>
      <c r="H217" s="272">
        <v>15.75</v>
      </c>
      <c r="I217" s="273"/>
      <c r="J217" s="274">
        <f>ROUND(I217*H217,2)</f>
        <v>0</v>
      </c>
      <c r="K217" s="270" t="s">
        <v>128</v>
      </c>
      <c r="L217" s="275"/>
      <c r="M217" s="276" t="s">
        <v>19</v>
      </c>
      <c r="N217" s="277" t="s">
        <v>46</v>
      </c>
      <c r="O217" s="86"/>
      <c r="P217" s="215">
        <f>O217*H217</f>
        <v>0</v>
      </c>
      <c r="Q217" s="215">
        <v>0.055</v>
      </c>
      <c r="R217" s="215">
        <f>Q217*H217</f>
        <v>0.86624999999999996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174</v>
      </c>
      <c r="AT217" s="217" t="s">
        <v>202</v>
      </c>
      <c r="AU217" s="217" t="s">
        <v>85</v>
      </c>
      <c r="AY217" s="19" t="s">
        <v>122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129</v>
      </c>
      <c r="BM217" s="217" t="s">
        <v>498</v>
      </c>
    </row>
    <row r="218" s="2" customFormat="1">
      <c r="A218" s="40"/>
      <c r="B218" s="41"/>
      <c r="C218" s="42"/>
      <c r="D218" s="219" t="s">
        <v>131</v>
      </c>
      <c r="E218" s="42"/>
      <c r="F218" s="220" t="s">
        <v>499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131</v>
      </c>
      <c r="AU218" s="19" t="s">
        <v>85</v>
      </c>
    </row>
    <row r="219" s="13" customFormat="1">
      <c r="A219" s="13"/>
      <c r="B219" s="224"/>
      <c r="C219" s="225"/>
      <c r="D219" s="226" t="s">
        <v>133</v>
      </c>
      <c r="E219" s="227" t="s">
        <v>19</v>
      </c>
      <c r="F219" s="228" t="s">
        <v>223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133</v>
      </c>
      <c r="AU219" s="234" t="s">
        <v>85</v>
      </c>
      <c r="AV219" s="13" t="s">
        <v>83</v>
      </c>
      <c r="AW219" s="13" t="s">
        <v>37</v>
      </c>
      <c r="AX219" s="13" t="s">
        <v>75</v>
      </c>
      <c r="AY219" s="234" t="s">
        <v>122</v>
      </c>
    </row>
    <row r="220" s="14" customFormat="1">
      <c r="A220" s="14"/>
      <c r="B220" s="235"/>
      <c r="C220" s="236"/>
      <c r="D220" s="226" t="s">
        <v>133</v>
      </c>
      <c r="E220" s="237" t="s">
        <v>19</v>
      </c>
      <c r="F220" s="238" t="s">
        <v>489</v>
      </c>
      <c r="G220" s="236"/>
      <c r="H220" s="239">
        <v>15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133</v>
      </c>
      <c r="AU220" s="245" t="s">
        <v>85</v>
      </c>
      <c r="AV220" s="14" t="s">
        <v>85</v>
      </c>
      <c r="AW220" s="14" t="s">
        <v>37</v>
      </c>
      <c r="AX220" s="14" t="s">
        <v>75</v>
      </c>
      <c r="AY220" s="245" t="s">
        <v>122</v>
      </c>
    </row>
    <row r="221" s="15" customFormat="1">
      <c r="A221" s="15"/>
      <c r="B221" s="246"/>
      <c r="C221" s="247"/>
      <c r="D221" s="226" t="s">
        <v>133</v>
      </c>
      <c r="E221" s="248" t="s">
        <v>19</v>
      </c>
      <c r="F221" s="249" t="s">
        <v>153</v>
      </c>
      <c r="G221" s="247"/>
      <c r="H221" s="250">
        <v>15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133</v>
      </c>
      <c r="AU221" s="256" t="s">
        <v>85</v>
      </c>
      <c r="AV221" s="15" t="s">
        <v>141</v>
      </c>
      <c r="AW221" s="15" t="s">
        <v>37</v>
      </c>
      <c r="AX221" s="15" t="s">
        <v>75</v>
      </c>
      <c r="AY221" s="256" t="s">
        <v>122</v>
      </c>
    </row>
    <row r="222" s="14" customFormat="1">
      <c r="A222" s="14"/>
      <c r="B222" s="235"/>
      <c r="C222" s="236"/>
      <c r="D222" s="226" t="s">
        <v>133</v>
      </c>
      <c r="E222" s="237" t="s">
        <v>19</v>
      </c>
      <c r="F222" s="238" t="s">
        <v>500</v>
      </c>
      <c r="G222" s="236"/>
      <c r="H222" s="239">
        <v>15.75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133</v>
      </c>
      <c r="AU222" s="245" t="s">
        <v>85</v>
      </c>
      <c r="AV222" s="14" t="s">
        <v>85</v>
      </c>
      <c r="AW222" s="14" t="s">
        <v>37</v>
      </c>
      <c r="AX222" s="14" t="s">
        <v>83</v>
      </c>
      <c r="AY222" s="245" t="s">
        <v>122</v>
      </c>
    </row>
    <row r="223" s="2" customFormat="1" ht="16.5" customHeight="1">
      <c r="A223" s="40"/>
      <c r="B223" s="41"/>
      <c r="C223" s="268" t="s">
        <v>301</v>
      </c>
      <c r="D223" s="268" t="s">
        <v>202</v>
      </c>
      <c r="E223" s="269" t="s">
        <v>501</v>
      </c>
      <c r="F223" s="270" t="s">
        <v>502</v>
      </c>
      <c r="G223" s="271" t="s">
        <v>236</v>
      </c>
      <c r="H223" s="272">
        <v>9</v>
      </c>
      <c r="I223" s="273"/>
      <c r="J223" s="274">
        <f>ROUND(I223*H223,2)</f>
        <v>0</v>
      </c>
      <c r="K223" s="270" t="s">
        <v>128</v>
      </c>
      <c r="L223" s="275"/>
      <c r="M223" s="276" t="s">
        <v>19</v>
      </c>
      <c r="N223" s="277" t="s">
        <v>46</v>
      </c>
      <c r="O223" s="86"/>
      <c r="P223" s="215">
        <f>O223*H223</f>
        <v>0</v>
      </c>
      <c r="Q223" s="215">
        <v>0.065670000000000006</v>
      </c>
      <c r="R223" s="215">
        <f>Q223*H223</f>
        <v>0.59103000000000006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174</v>
      </c>
      <c r="AT223" s="217" t="s">
        <v>202</v>
      </c>
      <c r="AU223" s="217" t="s">
        <v>85</v>
      </c>
      <c r="AY223" s="19" t="s">
        <v>122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83</v>
      </c>
      <c r="BK223" s="218">
        <f>ROUND(I223*H223,2)</f>
        <v>0</v>
      </c>
      <c r="BL223" s="19" t="s">
        <v>129</v>
      </c>
      <c r="BM223" s="217" t="s">
        <v>503</v>
      </c>
    </row>
    <row r="224" s="2" customFormat="1">
      <c r="A224" s="40"/>
      <c r="B224" s="41"/>
      <c r="C224" s="42"/>
      <c r="D224" s="219" t="s">
        <v>131</v>
      </c>
      <c r="E224" s="42"/>
      <c r="F224" s="220" t="s">
        <v>504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131</v>
      </c>
      <c r="AU224" s="19" t="s">
        <v>85</v>
      </c>
    </row>
    <row r="225" s="13" customFormat="1">
      <c r="A225" s="13"/>
      <c r="B225" s="224"/>
      <c r="C225" s="225"/>
      <c r="D225" s="226" t="s">
        <v>133</v>
      </c>
      <c r="E225" s="227" t="s">
        <v>19</v>
      </c>
      <c r="F225" s="228" t="s">
        <v>223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133</v>
      </c>
      <c r="AU225" s="234" t="s">
        <v>85</v>
      </c>
      <c r="AV225" s="13" t="s">
        <v>83</v>
      </c>
      <c r="AW225" s="13" t="s">
        <v>37</v>
      </c>
      <c r="AX225" s="13" t="s">
        <v>75</v>
      </c>
      <c r="AY225" s="234" t="s">
        <v>122</v>
      </c>
    </row>
    <row r="226" s="14" customFormat="1">
      <c r="A226" s="14"/>
      <c r="B226" s="235"/>
      <c r="C226" s="236"/>
      <c r="D226" s="226" t="s">
        <v>133</v>
      </c>
      <c r="E226" s="237" t="s">
        <v>19</v>
      </c>
      <c r="F226" s="238" t="s">
        <v>490</v>
      </c>
      <c r="G226" s="236"/>
      <c r="H226" s="239">
        <v>8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133</v>
      </c>
      <c r="AU226" s="245" t="s">
        <v>85</v>
      </c>
      <c r="AV226" s="14" t="s">
        <v>85</v>
      </c>
      <c r="AW226" s="14" t="s">
        <v>37</v>
      </c>
      <c r="AX226" s="14" t="s">
        <v>75</v>
      </c>
      <c r="AY226" s="245" t="s">
        <v>122</v>
      </c>
    </row>
    <row r="227" s="15" customFormat="1">
      <c r="A227" s="15"/>
      <c r="B227" s="246"/>
      <c r="C227" s="247"/>
      <c r="D227" s="226" t="s">
        <v>133</v>
      </c>
      <c r="E227" s="248" t="s">
        <v>19</v>
      </c>
      <c r="F227" s="249" t="s">
        <v>153</v>
      </c>
      <c r="G227" s="247"/>
      <c r="H227" s="250">
        <v>8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133</v>
      </c>
      <c r="AU227" s="256" t="s">
        <v>85</v>
      </c>
      <c r="AV227" s="15" t="s">
        <v>141</v>
      </c>
      <c r="AW227" s="15" t="s">
        <v>37</v>
      </c>
      <c r="AX227" s="15" t="s">
        <v>75</v>
      </c>
      <c r="AY227" s="256" t="s">
        <v>122</v>
      </c>
    </row>
    <row r="228" s="14" customFormat="1">
      <c r="A228" s="14"/>
      <c r="B228" s="235"/>
      <c r="C228" s="236"/>
      <c r="D228" s="226" t="s">
        <v>133</v>
      </c>
      <c r="E228" s="237" t="s">
        <v>19</v>
      </c>
      <c r="F228" s="238" t="s">
        <v>505</v>
      </c>
      <c r="G228" s="236"/>
      <c r="H228" s="239">
        <v>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133</v>
      </c>
      <c r="AU228" s="245" t="s">
        <v>85</v>
      </c>
      <c r="AV228" s="14" t="s">
        <v>85</v>
      </c>
      <c r="AW228" s="14" t="s">
        <v>37</v>
      </c>
      <c r="AX228" s="14" t="s">
        <v>83</v>
      </c>
      <c r="AY228" s="245" t="s">
        <v>122</v>
      </c>
    </row>
    <row r="229" s="2" customFormat="1" ht="24.15" customHeight="1">
      <c r="A229" s="40"/>
      <c r="B229" s="41"/>
      <c r="C229" s="206" t="s">
        <v>307</v>
      </c>
      <c r="D229" s="206" t="s">
        <v>124</v>
      </c>
      <c r="E229" s="207" t="s">
        <v>330</v>
      </c>
      <c r="F229" s="208" t="s">
        <v>331</v>
      </c>
      <c r="G229" s="209" t="s">
        <v>236</v>
      </c>
      <c r="H229" s="210">
        <v>9</v>
      </c>
      <c r="I229" s="211"/>
      <c r="J229" s="212">
        <f>ROUND(I229*H229,2)</f>
        <v>0</v>
      </c>
      <c r="K229" s="208" t="s">
        <v>128</v>
      </c>
      <c r="L229" s="46"/>
      <c r="M229" s="213" t="s">
        <v>19</v>
      </c>
      <c r="N229" s="214" t="s">
        <v>46</v>
      </c>
      <c r="O229" s="86"/>
      <c r="P229" s="215">
        <f>O229*H229</f>
        <v>0</v>
      </c>
      <c r="Q229" s="215">
        <v>0.12949959999999999</v>
      </c>
      <c r="R229" s="215">
        <f>Q229*H229</f>
        <v>1.1654963999999999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129</v>
      </c>
      <c r="AT229" s="217" t="s">
        <v>124</v>
      </c>
      <c r="AU229" s="217" t="s">
        <v>85</v>
      </c>
      <c r="AY229" s="19" t="s">
        <v>122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83</v>
      </c>
      <c r="BK229" s="218">
        <f>ROUND(I229*H229,2)</f>
        <v>0</v>
      </c>
      <c r="BL229" s="19" t="s">
        <v>129</v>
      </c>
      <c r="BM229" s="217" t="s">
        <v>506</v>
      </c>
    </row>
    <row r="230" s="2" customFormat="1">
      <c r="A230" s="40"/>
      <c r="B230" s="41"/>
      <c r="C230" s="42"/>
      <c r="D230" s="219" t="s">
        <v>131</v>
      </c>
      <c r="E230" s="42"/>
      <c r="F230" s="220" t="s">
        <v>333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131</v>
      </c>
      <c r="AU230" s="19" t="s">
        <v>85</v>
      </c>
    </row>
    <row r="231" s="13" customFormat="1">
      <c r="A231" s="13"/>
      <c r="B231" s="224"/>
      <c r="C231" s="225"/>
      <c r="D231" s="226" t="s">
        <v>133</v>
      </c>
      <c r="E231" s="227" t="s">
        <v>19</v>
      </c>
      <c r="F231" s="228" t="s">
        <v>223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133</v>
      </c>
      <c r="AU231" s="234" t="s">
        <v>85</v>
      </c>
      <c r="AV231" s="13" t="s">
        <v>83</v>
      </c>
      <c r="AW231" s="13" t="s">
        <v>37</v>
      </c>
      <c r="AX231" s="13" t="s">
        <v>75</v>
      </c>
      <c r="AY231" s="234" t="s">
        <v>122</v>
      </c>
    </row>
    <row r="232" s="14" customFormat="1">
      <c r="A232" s="14"/>
      <c r="B232" s="235"/>
      <c r="C232" s="236"/>
      <c r="D232" s="226" t="s">
        <v>133</v>
      </c>
      <c r="E232" s="237" t="s">
        <v>19</v>
      </c>
      <c r="F232" s="238" t="s">
        <v>507</v>
      </c>
      <c r="G232" s="236"/>
      <c r="H232" s="239">
        <v>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133</v>
      </c>
      <c r="AU232" s="245" t="s">
        <v>85</v>
      </c>
      <c r="AV232" s="14" t="s">
        <v>85</v>
      </c>
      <c r="AW232" s="14" t="s">
        <v>37</v>
      </c>
      <c r="AX232" s="14" t="s">
        <v>83</v>
      </c>
      <c r="AY232" s="245" t="s">
        <v>122</v>
      </c>
    </row>
    <row r="233" s="2" customFormat="1" ht="16.5" customHeight="1">
      <c r="A233" s="40"/>
      <c r="B233" s="41"/>
      <c r="C233" s="268" t="s">
        <v>313</v>
      </c>
      <c r="D233" s="268" t="s">
        <v>202</v>
      </c>
      <c r="E233" s="269" t="s">
        <v>337</v>
      </c>
      <c r="F233" s="270" t="s">
        <v>338</v>
      </c>
      <c r="G233" s="271" t="s">
        <v>236</v>
      </c>
      <c r="H233" s="272">
        <v>9.9900000000000002</v>
      </c>
      <c r="I233" s="273"/>
      <c r="J233" s="274">
        <f>ROUND(I233*H233,2)</f>
        <v>0</v>
      </c>
      <c r="K233" s="270" t="s">
        <v>128</v>
      </c>
      <c r="L233" s="275"/>
      <c r="M233" s="276" t="s">
        <v>19</v>
      </c>
      <c r="N233" s="277" t="s">
        <v>46</v>
      </c>
      <c r="O233" s="86"/>
      <c r="P233" s="215">
        <f>O233*H233</f>
        <v>0</v>
      </c>
      <c r="Q233" s="215">
        <v>0.021999999999999999</v>
      </c>
      <c r="R233" s="215">
        <f>Q233*H233</f>
        <v>0.21978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174</v>
      </c>
      <c r="AT233" s="217" t="s">
        <v>202</v>
      </c>
      <c r="AU233" s="217" t="s">
        <v>85</v>
      </c>
      <c r="AY233" s="19" t="s">
        <v>122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83</v>
      </c>
      <c r="BK233" s="218">
        <f>ROUND(I233*H233,2)</f>
        <v>0</v>
      </c>
      <c r="BL233" s="19" t="s">
        <v>129</v>
      </c>
      <c r="BM233" s="217" t="s">
        <v>508</v>
      </c>
    </row>
    <row r="234" s="2" customFormat="1">
      <c r="A234" s="40"/>
      <c r="B234" s="41"/>
      <c r="C234" s="42"/>
      <c r="D234" s="219" t="s">
        <v>131</v>
      </c>
      <c r="E234" s="42"/>
      <c r="F234" s="220" t="s">
        <v>340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131</v>
      </c>
      <c r="AU234" s="19" t="s">
        <v>85</v>
      </c>
    </row>
    <row r="235" s="13" customFormat="1">
      <c r="A235" s="13"/>
      <c r="B235" s="224"/>
      <c r="C235" s="225"/>
      <c r="D235" s="226" t="s">
        <v>133</v>
      </c>
      <c r="E235" s="227" t="s">
        <v>19</v>
      </c>
      <c r="F235" s="228" t="s">
        <v>223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133</v>
      </c>
      <c r="AU235" s="234" t="s">
        <v>85</v>
      </c>
      <c r="AV235" s="13" t="s">
        <v>83</v>
      </c>
      <c r="AW235" s="13" t="s">
        <v>37</v>
      </c>
      <c r="AX235" s="13" t="s">
        <v>75</v>
      </c>
      <c r="AY235" s="234" t="s">
        <v>122</v>
      </c>
    </row>
    <row r="236" s="14" customFormat="1">
      <c r="A236" s="14"/>
      <c r="B236" s="235"/>
      <c r="C236" s="236"/>
      <c r="D236" s="226" t="s">
        <v>133</v>
      </c>
      <c r="E236" s="237" t="s">
        <v>19</v>
      </c>
      <c r="F236" s="238" t="s">
        <v>507</v>
      </c>
      <c r="G236" s="236"/>
      <c r="H236" s="239">
        <v>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133</v>
      </c>
      <c r="AU236" s="245" t="s">
        <v>85</v>
      </c>
      <c r="AV236" s="14" t="s">
        <v>85</v>
      </c>
      <c r="AW236" s="14" t="s">
        <v>37</v>
      </c>
      <c r="AX236" s="14" t="s">
        <v>75</v>
      </c>
      <c r="AY236" s="245" t="s">
        <v>122</v>
      </c>
    </row>
    <row r="237" s="15" customFormat="1">
      <c r="A237" s="15"/>
      <c r="B237" s="246"/>
      <c r="C237" s="247"/>
      <c r="D237" s="226" t="s">
        <v>133</v>
      </c>
      <c r="E237" s="248" t="s">
        <v>19</v>
      </c>
      <c r="F237" s="249" t="s">
        <v>153</v>
      </c>
      <c r="G237" s="247"/>
      <c r="H237" s="250">
        <v>9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133</v>
      </c>
      <c r="AU237" s="256" t="s">
        <v>85</v>
      </c>
      <c r="AV237" s="15" t="s">
        <v>141</v>
      </c>
      <c r="AW237" s="15" t="s">
        <v>37</v>
      </c>
      <c r="AX237" s="15" t="s">
        <v>75</v>
      </c>
      <c r="AY237" s="256" t="s">
        <v>122</v>
      </c>
    </row>
    <row r="238" s="14" customFormat="1">
      <c r="A238" s="14"/>
      <c r="B238" s="235"/>
      <c r="C238" s="236"/>
      <c r="D238" s="226" t="s">
        <v>133</v>
      </c>
      <c r="E238" s="237" t="s">
        <v>19</v>
      </c>
      <c r="F238" s="238" t="s">
        <v>509</v>
      </c>
      <c r="G238" s="236"/>
      <c r="H238" s="239">
        <v>9.9900000000000002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133</v>
      </c>
      <c r="AU238" s="245" t="s">
        <v>85</v>
      </c>
      <c r="AV238" s="14" t="s">
        <v>85</v>
      </c>
      <c r="AW238" s="14" t="s">
        <v>37</v>
      </c>
      <c r="AX238" s="14" t="s">
        <v>83</v>
      </c>
      <c r="AY238" s="245" t="s">
        <v>122</v>
      </c>
    </row>
    <row r="239" s="2" customFormat="1" ht="16.5" customHeight="1">
      <c r="A239" s="40"/>
      <c r="B239" s="41"/>
      <c r="C239" s="206" t="s">
        <v>319</v>
      </c>
      <c r="D239" s="206" t="s">
        <v>124</v>
      </c>
      <c r="E239" s="207" t="s">
        <v>349</v>
      </c>
      <c r="F239" s="208" t="s">
        <v>350</v>
      </c>
      <c r="G239" s="209" t="s">
        <v>149</v>
      </c>
      <c r="H239" s="210">
        <v>1.373</v>
      </c>
      <c r="I239" s="211"/>
      <c r="J239" s="212">
        <f>ROUND(I239*H239,2)</f>
        <v>0</v>
      </c>
      <c r="K239" s="208" t="s">
        <v>128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2.2563399999999998</v>
      </c>
      <c r="R239" s="215">
        <f>Q239*H239</f>
        <v>3.0979548199999996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129</v>
      </c>
      <c r="AT239" s="217" t="s">
        <v>124</v>
      </c>
      <c r="AU239" s="217" t="s">
        <v>85</v>
      </c>
      <c r="AY239" s="19" t="s">
        <v>122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83</v>
      </c>
      <c r="BK239" s="218">
        <f>ROUND(I239*H239,2)</f>
        <v>0</v>
      </c>
      <c r="BL239" s="19" t="s">
        <v>129</v>
      </c>
      <c r="BM239" s="217" t="s">
        <v>510</v>
      </c>
    </row>
    <row r="240" s="2" customFormat="1">
      <c r="A240" s="40"/>
      <c r="B240" s="41"/>
      <c r="C240" s="42"/>
      <c r="D240" s="219" t="s">
        <v>131</v>
      </c>
      <c r="E240" s="42"/>
      <c r="F240" s="220" t="s">
        <v>352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131</v>
      </c>
      <c r="AU240" s="19" t="s">
        <v>85</v>
      </c>
    </row>
    <row r="241" s="13" customFormat="1">
      <c r="A241" s="13"/>
      <c r="B241" s="224"/>
      <c r="C241" s="225"/>
      <c r="D241" s="226" t="s">
        <v>133</v>
      </c>
      <c r="E241" s="227" t="s">
        <v>19</v>
      </c>
      <c r="F241" s="228" t="s">
        <v>353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133</v>
      </c>
      <c r="AU241" s="234" t="s">
        <v>85</v>
      </c>
      <c r="AV241" s="13" t="s">
        <v>83</v>
      </c>
      <c r="AW241" s="13" t="s">
        <v>37</v>
      </c>
      <c r="AX241" s="13" t="s">
        <v>75</v>
      </c>
      <c r="AY241" s="234" t="s">
        <v>122</v>
      </c>
    </row>
    <row r="242" s="14" customFormat="1">
      <c r="A242" s="14"/>
      <c r="B242" s="235"/>
      <c r="C242" s="236"/>
      <c r="D242" s="226" t="s">
        <v>133</v>
      </c>
      <c r="E242" s="237" t="s">
        <v>19</v>
      </c>
      <c r="F242" s="238" t="s">
        <v>511</v>
      </c>
      <c r="G242" s="236"/>
      <c r="H242" s="239">
        <v>1.26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133</v>
      </c>
      <c r="AU242" s="245" t="s">
        <v>85</v>
      </c>
      <c r="AV242" s="14" t="s">
        <v>85</v>
      </c>
      <c r="AW242" s="14" t="s">
        <v>37</v>
      </c>
      <c r="AX242" s="14" t="s">
        <v>75</v>
      </c>
      <c r="AY242" s="245" t="s">
        <v>122</v>
      </c>
    </row>
    <row r="243" s="14" customFormat="1">
      <c r="A243" s="14"/>
      <c r="B243" s="235"/>
      <c r="C243" s="236"/>
      <c r="D243" s="226" t="s">
        <v>133</v>
      </c>
      <c r="E243" s="237" t="s">
        <v>19</v>
      </c>
      <c r="F243" s="238" t="s">
        <v>355</v>
      </c>
      <c r="G243" s="236"/>
      <c r="H243" s="239">
        <v>0.113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133</v>
      </c>
      <c r="AU243" s="245" t="s">
        <v>85</v>
      </c>
      <c r="AV243" s="14" t="s">
        <v>85</v>
      </c>
      <c r="AW243" s="14" t="s">
        <v>37</v>
      </c>
      <c r="AX243" s="14" t="s">
        <v>75</v>
      </c>
      <c r="AY243" s="245" t="s">
        <v>122</v>
      </c>
    </row>
    <row r="244" s="16" customFormat="1">
      <c r="A244" s="16"/>
      <c r="B244" s="257"/>
      <c r="C244" s="258"/>
      <c r="D244" s="226" t="s">
        <v>133</v>
      </c>
      <c r="E244" s="259" t="s">
        <v>19</v>
      </c>
      <c r="F244" s="260" t="s">
        <v>156</v>
      </c>
      <c r="G244" s="258"/>
      <c r="H244" s="261">
        <v>1.373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67" t="s">
        <v>133</v>
      </c>
      <c r="AU244" s="267" t="s">
        <v>85</v>
      </c>
      <c r="AV244" s="16" t="s">
        <v>129</v>
      </c>
      <c r="AW244" s="16" t="s">
        <v>37</v>
      </c>
      <c r="AX244" s="16" t="s">
        <v>83</v>
      </c>
      <c r="AY244" s="267" t="s">
        <v>122</v>
      </c>
    </row>
    <row r="245" s="12" customFormat="1" ht="22.8" customHeight="1">
      <c r="A245" s="12"/>
      <c r="B245" s="190"/>
      <c r="C245" s="191"/>
      <c r="D245" s="192" t="s">
        <v>74</v>
      </c>
      <c r="E245" s="204" t="s">
        <v>374</v>
      </c>
      <c r="F245" s="204" t="s">
        <v>375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SUM(P246:P267)</f>
        <v>0</v>
      </c>
      <c r="Q245" s="198"/>
      <c r="R245" s="199">
        <f>SUM(R246:R267)</f>
        <v>0</v>
      </c>
      <c r="S245" s="198"/>
      <c r="T245" s="200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83</v>
      </c>
      <c r="AT245" s="202" t="s">
        <v>74</v>
      </c>
      <c r="AU245" s="202" t="s">
        <v>83</v>
      </c>
      <c r="AY245" s="201" t="s">
        <v>122</v>
      </c>
      <c r="BK245" s="203">
        <f>SUM(BK246:BK267)</f>
        <v>0</v>
      </c>
    </row>
    <row r="246" s="2" customFormat="1" ht="24.15" customHeight="1">
      <c r="A246" s="40"/>
      <c r="B246" s="41"/>
      <c r="C246" s="206" t="s">
        <v>323</v>
      </c>
      <c r="D246" s="206" t="s">
        <v>124</v>
      </c>
      <c r="E246" s="207" t="s">
        <v>377</v>
      </c>
      <c r="F246" s="208" t="s">
        <v>378</v>
      </c>
      <c r="G246" s="209" t="s">
        <v>205</v>
      </c>
      <c r="H246" s="210">
        <v>2.3010000000000002</v>
      </c>
      <c r="I246" s="211"/>
      <c r="J246" s="212">
        <f>ROUND(I246*H246,2)</f>
        <v>0</v>
      </c>
      <c r="K246" s="208" t="s">
        <v>128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129</v>
      </c>
      <c r="AT246" s="217" t="s">
        <v>124</v>
      </c>
      <c r="AU246" s="217" t="s">
        <v>85</v>
      </c>
      <c r="AY246" s="19" t="s">
        <v>122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83</v>
      </c>
      <c r="BK246" s="218">
        <f>ROUND(I246*H246,2)</f>
        <v>0</v>
      </c>
      <c r="BL246" s="19" t="s">
        <v>129</v>
      </c>
      <c r="BM246" s="217" t="s">
        <v>512</v>
      </c>
    </row>
    <row r="247" s="2" customFormat="1">
      <c r="A247" s="40"/>
      <c r="B247" s="41"/>
      <c r="C247" s="42"/>
      <c r="D247" s="219" t="s">
        <v>131</v>
      </c>
      <c r="E247" s="42"/>
      <c r="F247" s="220" t="s">
        <v>380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131</v>
      </c>
      <c r="AU247" s="19" t="s">
        <v>85</v>
      </c>
    </row>
    <row r="248" s="14" customFormat="1">
      <c r="A248" s="14"/>
      <c r="B248" s="235"/>
      <c r="C248" s="236"/>
      <c r="D248" s="226" t="s">
        <v>133</v>
      </c>
      <c r="E248" s="237" t="s">
        <v>19</v>
      </c>
      <c r="F248" s="238" t="s">
        <v>513</v>
      </c>
      <c r="G248" s="236"/>
      <c r="H248" s="239">
        <v>1.0249999999999999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133</v>
      </c>
      <c r="AU248" s="245" t="s">
        <v>85</v>
      </c>
      <c r="AV248" s="14" t="s">
        <v>85</v>
      </c>
      <c r="AW248" s="14" t="s">
        <v>37</v>
      </c>
      <c r="AX248" s="14" t="s">
        <v>75</v>
      </c>
      <c r="AY248" s="245" t="s">
        <v>122</v>
      </c>
    </row>
    <row r="249" s="14" customFormat="1">
      <c r="A249" s="14"/>
      <c r="B249" s="235"/>
      <c r="C249" s="236"/>
      <c r="D249" s="226" t="s">
        <v>133</v>
      </c>
      <c r="E249" s="237" t="s">
        <v>19</v>
      </c>
      <c r="F249" s="238" t="s">
        <v>514</v>
      </c>
      <c r="G249" s="236"/>
      <c r="H249" s="239">
        <v>1.276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133</v>
      </c>
      <c r="AU249" s="245" t="s">
        <v>85</v>
      </c>
      <c r="AV249" s="14" t="s">
        <v>85</v>
      </c>
      <c r="AW249" s="14" t="s">
        <v>37</v>
      </c>
      <c r="AX249" s="14" t="s">
        <v>75</v>
      </c>
      <c r="AY249" s="245" t="s">
        <v>122</v>
      </c>
    </row>
    <row r="250" s="16" customFormat="1">
      <c r="A250" s="16"/>
      <c r="B250" s="257"/>
      <c r="C250" s="258"/>
      <c r="D250" s="226" t="s">
        <v>133</v>
      </c>
      <c r="E250" s="259" t="s">
        <v>19</v>
      </c>
      <c r="F250" s="260" t="s">
        <v>156</v>
      </c>
      <c r="G250" s="258"/>
      <c r="H250" s="261">
        <v>2.3010000000000002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67" t="s">
        <v>133</v>
      </c>
      <c r="AU250" s="267" t="s">
        <v>85</v>
      </c>
      <c r="AV250" s="16" t="s">
        <v>129</v>
      </c>
      <c r="AW250" s="16" t="s">
        <v>37</v>
      </c>
      <c r="AX250" s="16" t="s">
        <v>83</v>
      </c>
      <c r="AY250" s="267" t="s">
        <v>122</v>
      </c>
    </row>
    <row r="251" s="2" customFormat="1" ht="24.15" customHeight="1">
      <c r="A251" s="40"/>
      <c r="B251" s="41"/>
      <c r="C251" s="206" t="s">
        <v>329</v>
      </c>
      <c r="D251" s="206" t="s">
        <v>124</v>
      </c>
      <c r="E251" s="207" t="s">
        <v>384</v>
      </c>
      <c r="F251" s="208" t="s">
        <v>385</v>
      </c>
      <c r="G251" s="209" t="s">
        <v>205</v>
      </c>
      <c r="H251" s="210">
        <v>20.709</v>
      </c>
      <c r="I251" s="211"/>
      <c r="J251" s="212">
        <f>ROUND(I251*H251,2)</f>
        <v>0</v>
      </c>
      <c r="K251" s="208" t="s">
        <v>128</v>
      </c>
      <c r="L251" s="46"/>
      <c r="M251" s="213" t="s">
        <v>19</v>
      </c>
      <c r="N251" s="214" t="s">
        <v>46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129</v>
      </c>
      <c r="AT251" s="217" t="s">
        <v>124</v>
      </c>
      <c r="AU251" s="217" t="s">
        <v>85</v>
      </c>
      <c r="AY251" s="19" t="s">
        <v>122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129</v>
      </c>
      <c r="BM251" s="217" t="s">
        <v>515</v>
      </c>
    </row>
    <row r="252" s="2" customFormat="1">
      <c r="A252" s="40"/>
      <c r="B252" s="41"/>
      <c r="C252" s="42"/>
      <c r="D252" s="219" t="s">
        <v>131</v>
      </c>
      <c r="E252" s="42"/>
      <c r="F252" s="220" t="s">
        <v>387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131</v>
      </c>
      <c r="AU252" s="19" t="s">
        <v>85</v>
      </c>
    </row>
    <row r="253" s="13" customFormat="1">
      <c r="A253" s="13"/>
      <c r="B253" s="224"/>
      <c r="C253" s="225"/>
      <c r="D253" s="226" t="s">
        <v>133</v>
      </c>
      <c r="E253" s="227" t="s">
        <v>19</v>
      </c>
      <c r="F253" s="228" t="s">
        <v>388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133</v>
      </c>
      <c r="AU253" s="234" t="s">
        <v>85</v>
      </c>
      <c r="AV253" s="13" t="s">
        <v>83</v>
      </c>
      <c r="AW253" s="13" t="s">
        <v>37</v>
      </c>
      <c r="AX253" s="13" t="s">
        <v>75</v>
      </c>
      <c r="AY253" s="234" t="s">
        <v>122</v>
      </c>
    </row>
    <row r="254" s="14" customFormat="1">
      <c r="A254" s="14"/>
      <c r="B254" s="235"/>
      <c r="C254" s="236"/>
      <c r="D254" s="226" t="s">
        <v>133</v>
      </c>
      <c r="E254" s="237" t="s">
        <v>19</v>
      </c>
      <c r="F254" s="238" t="s">
        <v>516</v>
      </c>
      <c r="G254" s="236"/>
      <c r="H254" s="239">
        <v>9.2249999999999996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133</v>
      </c>
      <c r="AU254" s="245" t="s">
        <v>85</v>
      </c>
      <c r="AV254" s="14" t="s">
        <v>85</v>
      </c>
      <c r="AW254" s="14" t="s">
        <v>37</v>
      </c>
      <c r="AX254" s="14" t="s">
        <v>75</v>
      </c>
      <c r="AY254" s="245" t="s">
        <v>122</v>
      </c>
    </row>
    <row r="255" s="14" customFormat="1">
      <c r="A255" s="14"/>
      <c r="B255" s="235"/>
      <c r="C255" s="236"/>
      <c r="D255" s="226" t="s">
        <v>133</v>
      </c>
      <c r="E255" s="237" t="s">
        <v>19</v>
      </c>
      <c r="F255" s="238" t="s">
        <v>517</v>
      </c>
      <c r="G255" s="236"/>
      <c r="H255" s="239">
        <v>11.484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133</v>
      </c>
      <c r="AU255" s="245" t="s">
        <v>85</v>
      </c>
      <c r="AV255" s="14" t="s">
        <v>85</v>
      </c>
      <c r="AW255" s="14" t="s">
        <v>37</v>
      </c>
      <c r="AX255" s="14" t="s">
        <v>75</v>
      </c>
      <c r="AY255" s="245" t="s">
        <v>122</v>
      </c>
    </row>
    <row r="256" s="16" customFormat="1">
      <c r="A256" s="16"/>
      <c r="B256" s="257"/>
      <c r="C256" s="258"/>
      <c r="D256" s="226" t="s">
        <v>133</v>
      </c>
      <c r="E256" s="259" t="s">
        <v>19</v>
      </c>
      <c r="F256" s="260" t="s">
        <v>156</v>
      </c>
      <c r="G256" s="258"/>
      <c r="H256" s="261">
        <v>20.709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7" t="s">
        <v>133</v>
      </c>
      <c r="AU256" s="267" t="s">
        <v>85</v>
      </c>
      <c r="AV256" s="16" t="s">
        <v>129</v>
      </c>
      <c r="AW256" s="16" t="s">
        <v>37</v>
      </c>
      <c r="AX256" s="16" t="s">
        <v>83</v>
      </c>
      <c r="AY256" s="267" t="s">
        <v>122</v>
      </c>
    </row>
    <row r="257" s="2" customFormat="1" ht="16.5" customHeight="1">
      <c r="A257" s="40"/>
      <c r="B257" s="41"/>
      <c r="C257" s="206" t="s">
        <v>336</v>
      </c>
      <c r="D257" s="206" t="s">
        <v>124</v>
      </c>
      <c r="E257" s="207" t="s">
        <v>392</v>
      </c>
      <c r="F257" s="208" t="s">
        <v>393</v>
      </c>
      <c r="G257" s="209" t="s">
        <v>205</v>
      </c>
      <c r="H257" s="210">
        <v>2.3010000000000002</v>
      </c>
      <c r="I257" s="211"/>
      <c r="J257" s="212">
        <f>ROUND(I257*H257,2)</f>
        <v>0</v>
      </c>
      <c r="K257" s="208" t="s">
        <v>128</v>
      </c>
      <c r="L257" s="46"/>
      <c r="M257" s="213" t="s">
        <v>19</v>
      </c>
      <c r="N257" s="214" t="s">
        <v>46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129</v>
      </c>
      <c r="AT257" s="217" t="s">
        <v>124</v>
      </c>
      <c r="AU257" s="217" t="s">
        <v>85</v>
      </c>
      <c r="AY257" s="19" t="s">
        <v>122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83</v>
      </c>
      <c r="BK257" s="218">
        <f>ROUND(I257*H257,2)</f>
        <v>0</v>
      </c>
      <c r="BL257" s="19" t="s">
        <v>129</v>
      </c>
      <c r="BM257" s="217" t="s">
        <v>518</v>
      </c>
    </row>
    <row r="258" s="2" customFormat="1">
      <c r="A258" s="40"/>
      <c r="B258" s="41"/>
      <c r="C258" s="42"/>
      <c r="D258" s="219" t="s">
        <v>131</v>
      </c>
      <c r="E258" s="42"/>
      <c r="F258" s="220" t="s">
        <v>395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131</v>
      </c>
      <c r="AU258" s="19" t="s">
        <v>85</v>
      </c>
    </row>
    <row r="259" s="14" customFormat="1">
      <c r="A259" s="14"/>
      <c r="B259" s="235"/>
      <c r="C259" s="236"/>
      <c r="D259" s="226" t="s">
        <v>133</v>
      </c>
      <c r="E259" s="237" t="s">
        <v>19</v>
      </c>
      <c r="F259" s="238" t="s">
        <v>513</v>
      </c>
      <c r="G259" s="236"/>
      <c r="H259" s="239">
        <v>1.0249999999999999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133</v>
      </c>
      <c r="AU259" s="245" t="s">
        <v>85</v>
      </c>
      <c r="AV259" s="14" t="s">
        <v>85</v>
      </c>
      <c r="AW259" s="14" t="s">
        <v>37</v>
      </c>
      <c r="AX259" s="14" t="s">
        <v>75</v>
      </c>
      <c r="AY259" s="245" t="s">
        <v>122</v>
      </c>
    </row>
    <row r="260" s="14" customFormat="1">
      <c r="A260" s="14"/>
      <c r="B260" s="235"/>
      <c r="C260" s="236"/>
      <c r="D260" s="226" t="s">
        <v>133</v>
      </c>
      <c r="E260" s="237" t="s">
        <v>19</v>
      </c>
      <c r="F260" s="238" t="s">
        <v>514</v>
      </c>
      <c r="G260" s="236"/>
      <c r="H260" s="239">
        <v>1.276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133</v>
      </c>
      <c r="AU260" s="245" t="s">
        <v>85</v>
      </c>
      <c r="AV260" s="14" t="s">
        <v>85</v>
      </c>
      <c r="AW260" s="14" t="s">
        <v>37</v>
      </c>
      <c r="AX260" s="14" t="s">
        <v>75</v>
      </c>
      <c r="AY260" s="245" t="s">
        <v>122</v>
      </c>
    </row>
    <row r="261" s="16" customFormat="1">
      <c r="A261" s="16"/>
      <c r="B261" s="257"/>
      <c r="C261" s="258"/>
      <c r="D261" s="226" t="s">
        <v>133</v>
      </c>
      <c r="E261" s="259" t="s">
        <v>19</v>
      </c>
      <c r="F261" s="260" t="s">
        <v>156</v>
      </c>
      <c r="G261" s="258"/>
      <c r="H261" s="261">
        <v>2.3010000000000002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67" t="s">
        <v>133</v>
      </c>
      <c r="AU261" s="267" t="s">
        <v>85</v>
      </c>
      <c r="AV261" s="16" t="s">
        <v>129</v>
      </c>
      <c r="AW261" s="16" t="s">
        <v>37</v>
      </c>
      <c r="AX261" s="16" t="s">
        <v>83</v>
      </c>
      <c r="AY261" s="267" t="s">
        <v>122</v>
      </c>
    </row>
    <row r="262" s="2" customFormat="1" ht="24.15" customHeight="1">
      <c r="A262" s="40"/>
      <c r="B262" s="41"/>
      <c r="C262" s="206" t="s">
        <v>342</v>
      </c>
      <c r="D262" s="206" t="s">
        <v>124</v>
      </c>
      <c r="E262" s="207" t="s">
        <v>397</v>
      </c>
      <c r="F262" s="208" t="s">
        <v>398</v>
      </c>
      <c r="G262" s="209" t="s">
        <v>205</v>
      </c>
      <c r="H262" s="210">
        <v>1.0249999999999999</v>
      </c>
      <c r="I262" s="211"/>
      <c r="J262" s="212">
        <f>ROUND(I262*H262,2)</f>
        <v>0</v>
      </c>
      <c r="K262" s="208" t="s">
        <v>128</v>
      </c>
      <c r="L262" s="46"/>
      <c r="M262" s="213" t="s">
        <v>19</v>
      </c>
      <c r="N262" s="214" t="s">
        <v>46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129</v>
      </c>
      <c r="AT262" s="217" t="s">
        <v>124</v>
      </c>
      <c r="AU262" s="217" t="s">
        <v>85</v>
      </c>
      <c r="AY262" s="19" t="s">
        <v>122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83</v>
      </c>
      <c r="BK262" s="218">
        <f>ROUND(I262*H262,2)</f>
        <v>0</v>
      </c>
      <c r="BL262" s="19" t="s">
        <v>129</v>
      </c>
      <c r="BM262" s="217" t="s">
        <v>519</v>
      </c>
    </row>
    <row r="263" s="2" customFormat="1">
      <c r="A263" s="40"/>
      <c r="B263" s="41"/>
      <c r="C263" s="42"/>
      <c r="D263" s="219" t="s">
        <v>131</v>
      </c>
      <c r="E263" s="42"/>
      <c r="F263" s="220" t="s">
        <v>400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131</v>
      </c>
      <c r="AU263" s="19" t="s">
        <v>85</v>
      </c>
    </row>
    <row r="264" s="14" customFormat="1">
      <c r="A264" s="14"/>
      <c r="B264" s="235"/>
      <c r="C264" s="236"/>
      <c r="D264" s="226" t="s">
        <v>133</v>
      </c>
      <c r="E264" s="237" t="s">
        <v>19</v>
      </c>
      <c r="F264" s="238" t="s">
        <v>513</v>
      </c>
      <c r="G264" s="236"/>
      <c r="H264" s="239">
        <v>1.0249999999999999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133</v>
      </c>
      <c r="AU264" s="245" t="s">
        <v>85</v>
      </c>
      <c r="AV264" s="14" t="s">
        <v>85</v>
      </c>
      <c r="AW264" s="14" t="s">
        <v>37</v>
      </c>
      <c r="AX264" s="14" t="s">
        <v>83</v>
      </c>
      <c r="AY264" s="245" t="s">
        <v>122</v>
      </c>
    </row>
    <row r="265" s="2" customFormat="1" ht="24.15" customHeight="1">
      <c r="A265" s="40"/>
      <c r="B265" s="41"/>
      <c r="C265" s="206" t="s">
        <v>348</v>
      </c>
      <c r="D265" s="206" t="s">
        <v>124</v>
      </c>
      <c r="E265" s="207" t="s">
        <v>402</v>
      </c>
      <c r="F265" s="208" t="s">
        <v>403</v>
      </c>
      <c r="G265" s="209" t="s">
        <v>205</v>
      </c>
      <c r="H265" s="210">
        <v>1.276</v>
      </c>
      <c r="I265" s="211"/>
      <c r="J265" s="212">
        <f>ROUND(I265*H265,2)</f>
        <v>0</v>
      </c>
      <c r="K265" s="208" t="s">
        <v>128</v>
      </c>
      <c r="L265" s="46"/>
      <c r="M265" s="213" t="s">
        <v>19</v>
      </c>
      <c r="N265" s="214" t="s">
        <v>46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129</v>
      </c>
      <c r="AT265" s="217" t="s">
        <v>124</v>
      </c>
      <c r="AU265" s="217" t="s">
        <v>85</v>
      </c>
      <c r="AY265" s="19" t="s">
        <v>122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83</v>
      </c>
      <c r="BK265" s="218">
        <f>ROUND(I265*H265,2)</f>
        <v>0</v>
      </c>
      <c r="BL265" s="19" t="s">
        <v>129</v>
      </c>
      <c r="BM265" s="217" t="s">
        <v>520</v>
      </c>
    </row>
    <row r="266" s="2" customFormat="1">
      <c r="A266" s="40"/>
      <c r="B266" s="41"/>
      <c r="C266" s="42"/>
      <c r="D266" s="219" t="s">
        <v>131</v>
      </c>
      <c r="E266" s="42"/>
      <c r="F266" s="220" t="s">
        <v>405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131</v>
      </c>
      <c r="AU266" s="19" t="s">
        <v>85</v>
      </c>
    </row>
    <row r="267" s="14" customFormat="1">
      <c r="A267" s="14"/>
      <c r="B267" s="235"/>
      <c r="C267" s="236"/>
      <c r="D267" s="226" t="s">
        <v>133</v>
      </c>
      <c r="E267" s="237" t="s">
        <v>19</v>
      </c>
      <c r="F267" s="238" t="s">
        <v>514</v>
      </c>
      <c r="G267" s="236"/>
      <c r="H267" s="239">
        <v>1.276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133</v>
      </c>
      <c r="AU267" s="245" t="s">
        <v>85</v>
      </c>
      <c r="AV267" s="14" t="s">
        <v>85</v>
      </c>
      <c r="AW267" s="14" t="s">
        <v>37</v>
      </c>
      <c r="AX267" s="14" t="s">
        <v>83</v>
      </c>
      <c r="AY267" s="245" t="s">
        <v>122</v>
      </c>
    </row>
    <row r="268" s="12" customFormat="1" ht="22.8" customHeight="1">
      <c r="A268" s="12"/>
      <c r="B268" s="190"/>
      <c r="C268" s="191"/>
      <c r="D268" s="192" t="s">
        <v>74</v>
      </c>
      <c r="E268" s="204" t="s">
        <v>406</v>
      </c>
      <c r="F268" s="204" t="s">
        <v>407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SUM(P269:P270)</f>
        <v>0</v>
      </c>
      <c r="Q268" s="198"/>
      <c r="R268" s="199">
        <f>SUM(R269:R270)</f>
        <v>0</v>
      </c>
      <c r="S268" s="198"/>
      <c r="T268" s="200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83</v>
      </c>
      <c r="AT268" s="202" t="s">
        <v>74</v>
      </c>
      <c r="AU268" s="202" t="s">
        <v>83</v>
      </c>
      <c r="AY268" s="201" t="s">
        <v>122</v>
      </c>
      <c r="BK268" s="203">
        <f>SUM(BK269:BK270)</f>
        <v>0</v>
      </c>
    </row>
    <row r="269" s="2" customFormat="1" ht="24.15" customHeight="1">
      <c r="A269" s="40"/>
      <c r="B269" s="41"/>
      <c r="C269" s="206" t="s">
        <v>356</v>
      </c>
      <c r="D269" s="206" t="s">
        <v>124</v>
      </c>
      <c r="E269" s="207" t="s">
        <v>409</v>
      </c>
      <c r="F269" s="208" t="s">
        <v>410</v>
      </c>
      <c r="G269" s="209" t="s">
        <v>205</v>
      </c>
      <c r="H269" s="210">
        <v>141.08699999999999</v>
      </c>
      <c r="I269" s="211"/>
      <c r="J269" s="212">
        <f>ROUND(I269*H269,2)</f>
        <v>0</v>
      </c>
      <c r="K269" s="208" t="s">
        <v>128</v>
      </c>
      <c r="L269" s="46"/>
      <c r="M269" s="213" t="s">
        <v>19</v>
      </c>
      <c r="N269" s="214" t="s">
        <v>46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129</v>
      </c>
      <c r="AT269" s="217" t="s">
        <v>124</v>
      </c>
      <c r="AU269" s="217" t="s">
        <v>85</v>
      </c>
      <c r="AY269" s="19" t="s">
        <v>122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83</v>
      </c>
      <c r="BK269" s="218">
        <f>ROUND(I269*H269,2)</f>
        <v>0</v>
      </c>
      <c r="BL269" s="19" t="s">
        <v>129</v>
      </c>
      <c r="BM269" s="217" t="s">
        <v>521</v>
      </c>
    </row>
    <row r="270" s="2" customFormat="1">
      <c r="A270" s="40"/>
      <c r="B270" s="41"/>
      <c r="C270" s="42"/>
      <c r="D270" s="219" t="s">
        <v>131</v>
      </c>
      <c r="E270" s="42"/>
      <c r="F270" s="220" t="s">
        <v>412</v>
      </c>
      <c r="G270" s="42"/>
      <c r="H270" s="42"/>
      <c r="I270" s="221"/>
      <c r="J270" s="42"/>
      <c r="K270" s="42"/>
      <c r="L270" s="46"/>
      <c r="M270" s="278"/>
      <c r="N270" s="279"/>
      <c r="O270" s="280"/>
      <c r="P270" s="280"/>
      <c r="Q270" s="280"/>
      <c r="R270" s="280"/>
      <c r="S270" s="280"/>
      <c r="T270" s="281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131</v>
      </c>
      <c r="AU270" s="19" t="s">
        <v>85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62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obB6NruJFOIxLSFq/6ksp0J/RoL0cHwhzx0iRVEBEOUGlLwMp3SYGM+dk6bgNhp+JtmsdwvbBIlGb9w0Zeo9VQ==" hashValue="4U/AMn2N3irizkOQdQSeJcs008KQW3Q32RwBkQGdx8gl5PaJ0OPfMBNCed620kbTp1azuuYYRPH3XEFPCB6P7A==" algorithmName="SHA-512" password="CC35"/>
  <autoFilter ref="C84:K27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1_02/111301111"/>
    <hyperlink ref="F93" r:id="rId2" display="https://podminky.urs.cz/item/CS_URS_2021_02/113107342"/>
    <hyperlink ref="F97" r:id="rId3" display="https://podminky.urs.cz/item/CS_URS_2021_02/113202111"/>
    <hyperlink ref="F101" r:id="rId4" display="https://podminky.urs.cz/item/CS_URS_2021_02/122251101"/>
    <hyperlink ref="F112" r:id="rId5" display="https://podminky.urs.cz/item/CS_URS_2021_02/162702111"/>
    <hyperlink ref="F115" r:id="rId6" display="https://podminky.urs.cz/item/CS_URS_2021_02/162702119"/>
    <hyperlink ref="F118" r:id="rId7" display="https://podminky.urs.cz/item/CS_URS_2021_02/162751117"/>
    <hyperlink ref="F123" r:id="rId8" display="https://podminky.urs.cz/item/CS_URS_2021_02/171201201"/>
    <hyperlink ref="F128" r:id="rId9" display="https://podminky.urs.cz/item/CS_URS_2021_02/171201231"/>
    <hyperlink ref="F133" r:id="rId10" display="https://podminky.urs.cz/item/CS_URS_2021_02/180405111"/>
    <hyperlink ref="F137" r:id="rId11" display="https://podminky.urs.cz/item/CS_URS_2021_02/00572410"/>
    <hyperlink ref="F140" r:id="rId12" display="https://podminky.urs.cz/item/CS_URS_2021_02/181311103"/>
    <hyperlink ref="F144" r:id="rId13" display="https://podminky.urs.cz/item/CS_URS_2021_02/10364101"/>
    <hyperlink ref="F147" r:id="rId14" display="https://podminky.urs.cz/item/CS_URS_2021_02/181951112"/>
    <hyperlink ref="F154" r:id="rId15" display="https://podminky.urs.cz/item/CS_URS_2021_02/564861111"/>
    <hyperlink ref="F158" r:id="rId16" display="https://podminky.urs.cz/item/CS_URS_2021_02/564871116"/>
    <hyperlink ref="F162" r:id="rId17" display="https://podminky.urs.cz/item/CS_URS_2021_02/567122114"/>
    <hyperlink ref="F169" r:id="rId18" display="https://podminky.urs.cz/item/CS_URS_2021_02/569851111"/>
    <hyperlink ref="F173" r:id="rId19" display="https://podminky.urs.cz/item/CS_URS_2021_02/596211111"/>
    <hyperlink ref="F180" r:id="rId20" display="https://podminky.urs.cz/item/CS_URS_2021_02/59245006"/>
    <hyperlink ref="F185" r:id="rId21" display="https://podminky.urs.cz/item/CS_URS_2021_02/59245018"/>
    <hyperlink ref="F194" r:id="rId22" display="https://podminky.urs.cz/item/CS_URS_2021_02/596211211"/>
    <hyperlink ref="F198" r:id="rId23" display="https://podminky.urs.cz/item/CS_URS_2021_02/59245005"/>
    <hyperlink ref="F205" r:id="rId24" display="https://podminky.urs.cz/item/CS_URS_2021_02/916131213"/>
    <hyperlink ref="F212" r:id="rId25" display="https://podminky.urs.cz/item/CS_URS_2021_02/59217031"/>
    <hyperlink ref="F218" r:id="rId26" display="https://podminky.urs.cz/item/CS_URS_2021_02/59217032"/>
    <hyperlink ref="F224" r:id="rId27" display="https://podminky.urs.cz/item/CS_URS_2021_02/59217030"/>
    <hyperlink ref="F230" r:id="rId28" display="https://podminky.urs.cz/item/CS_URS_2021_02/916231213"/>
    <hyperlink ref="F234" r:id="rId29" display="https://podminky.urs.cz/item/CS_URS_2021_02/59217011"/>
    <hyperlink ref="F240" r:id="rId30" display="https://podminky.urs.cz/item/CS_URS_2021_02/916991121"/>
    <hyperlink ref="F247" r:id="rId31" display="https://podminky.urs.cz/item/CS_URS_2021_02/997221561"/>
    <hyperlink ref="F252" r:id="rId32" display="https://podminky.urs.cz/item/CS_URS_2021_02/997221569"/>
    <hyperlink ref="F258" r:id="rId33" display="https://podminky.urs.cz/item/CS_URS_2021_02/997221611"/>
    <hyperlink ref="F263" r:id="rId34" display="https://podminky.urs.cz/item/CS_URS_2021_02/997221861"/>
    <hyperlink ref="F266" r:id="rId35" display="https://podminky.urs.cz/item/CS_URS_2021_02/997221875"/>
    <hyperlink ref="F270" r:id="rId36" display="https://podminky.urs.cz/item/CS_URS_2021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Výstavba chodníku v ulici Vrchovská a Čáslavská, Markovice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ROUND((SUM(BE80:BE103)),  2)</f>
        <v>0</v>
      </c>
      <c r="G33" s="40"/>
      <c r="H33" s="40"/>
      <c r="I33" s="150">
        <v>0.20999999999999999</v>
      </c>
      <c r="J33" s="149">
        <f>ROUND(((SUM(BE80:BE103))*I33),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ROUND((SUM(BF80:BF103)),  2)</f>
        <v>0</v>
      </c>
      <c r="G34" s="40"/>
      <c r="H34" s="40"/>
      <c r="I34" s="150">
        <v>0.14999999999999999</v>
      </c>
      <c r="J34" s="149">
        <f>ROUND(((SUM(BF80:BF103))*I34),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ROUND((SUM(BG80:BG103)),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ROUND((SUM(BH80:BH103)),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ROUND((SUM(BI80:BI103)),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Výstavba chodníku v ulici Vrchovská a Čáslavská, Markovice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081/2021_3 -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Markovice</v>
      </c>
      <c r="G52" s="42"/>
      <c r="H52" s="42"/>
      <c r="I52" s="34" t="s">
        <v>23</v>
      </c>
      <c r="J52" s="74" t="str">
        <f>IF(J12="","",J12)</f>
        <v>7. 1. 2022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523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107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Výstavba chodníku v ulici Vrchovská a Čáslavská, Markovice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93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081/2021_3 -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Markovice</v>
      </c>
      <c r="G74" s="42"/>
      <c r="H74" s="42"/>
      <c r="I74" s="34" t="s">
        <v>23</v>
      </c>
      <c r="J74" s="74" t="str">
        <f>IF(J12="","",J12)</f>
        <v>7. 1. 2022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Chrudim</v>
      </c>
      <c r="G76" s="42"/>
      <c r="H76" s="42"/>
      <c r="I76" s="34" t="s">
        <v>33</v>
      </c>
      <c r="J76" s="38" t="str">
        <f>E21</f>
        <v>DI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DI PROJEKT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108</v>
      </c>
      <c r="D79" s="182" t="s">
        <v>60</v>
      </c>
      <c r="E79" s="182" t="s">
        <v>56</v>
      </c>
      <c r="F79" s="182" t="s">
        <v>57</v>
      </c>
      <c r="G79" s="182" t="s">
        <v>109</v>
      </c>
      <c r="H79" s="182" t="s">
        <v>110</v>
      </c>
      <c r="I79" s="182" t="s">
        <v>111</v>
      </c>
      <c r="J79" s="182" t="s">
        <v>97</v>
      </c>
      <c r="K79" s="183" t="s">
        <v>112</v>
      </c>
      <c r="L79" s="184"/>
      <c r="M79" s="94" t="s">
        <v>19</v>
      </c>
      <c r="N79" s="95" t="s">
        <v>45</v>
      </c>
      <c r="O79" s="95" t="s">
        <v>113</v>
      </c>
      <c r="P79" s="95" t="s">
        <v>114</v>
      </c>
      <c r="Q79" s="95" t="s">
        <v>115</v>
      </c>
      <c r="R79" s="95" t="s">
        <v>116</v>
      </c>
      <c r="S79" s="95" t="s">
        <v>117</v>
      </c>
      <c r="T79" s="96" t="s">
        <v>118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119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98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74</v>
      </c>
      <c r="E81" s="193" t="s">
        <v>524</v>
      </c>
      <c r="F81" s="193" t="s">
        <v>525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SUM(P82:P103)</f>
        <v>0</v>
      </c>
      <c r="Q81" s="198"/>
      <c r="R81" s="199">
        <f>SUM(R82:R103)</f>
        <v>0</v>
      </c>
      <c r="S81" s="198"/>
      <c r="T81" s="200">
        <f>SUM(T82:T103)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157</v>
      </c>
      <c r="AT81" s="202" t="s">
        <v>74</v>
      </c>
      <c r="AU81" s="202" t="s">
        <v>75</v>
      </c>
      <c r="AY81" s="201" t="s">
        <v>122</v>
      </c>
      <c r="BK81" s="203">
        <f>SUM(BK82:BK103)</f>
        <v>0</v>
      </c>
    </row>
    <row r="82" s="2" customFormat="1" ht="16.5" customHeight="1">
      <c r="A82" s="40"/>
      <c r="B82" s="41"/>
      <c r="C82" s="206" t="s">
        <v>83</v>
      </c>
      <c r="D82" s="206" t="s">
        <v>124</v>
      </c>
      <c r="E82" s="207" t="s">
        <v>526</v>
      </c>
      <c r="F82" s="208" t="s">
        <v>527</v>
      </c>
      <c r="G82" s="209" t="s">
        <v>528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129</v>
      </c>
      <c r="AT82" s="217" t="s">
        <v>124</v>
      </c>
      <c r="AU82" s="217" t="s">
        <v>83</v>
      </c>
      <c r="AY82" s="19" t="s">
        <v>122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83</v>
      </c>
      <c r="BK82" s="218">
        <f>ROUND(I82*H82,2)</f>
        <v>0</v>
      </c>
      <c r="BL82" s="19" t="s">
        <v>129</v>
      </c>
      <c r="BM82" s="217" t="s">
        <v>529</v>
      </c>
    </row>
    <row r="83" s="2" customFormat="1" ht="16.5" customHeight="1">
      <c r="A83" s="40"/>
      <c r="B83" s="41"/>
      <c r="C83" s="206" t="s">
        <v>201</v>
      </c>
      <c r="D83" s="206" t="s">
        <v>124</v>
      </c>
      <c r="E83" s="207" t="s">
        <v>530</v>
      </c>
      <c r="F83" s="208" t="s">
        <v>531</v>
      </c>
      <c r="G83" s="209" t="s">
        <v>528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129</v>
      </c>
      <c r="AT83" s="217" t="s">
        <v>124</v>
      </c>
      <c r="AU83" s="217" t="s">
        <v>83</v>
      </c>
      <c r="AY83" s="19" t="s">
        <v>122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83</v>
      </c>
      <c r="BK83" s="218">
        <f>ROUND(I83*H83,2)</f>
        <v>0</v>
      </c>
      <c r="BL83" s="19" t="s">
        <v>129</v>
      </c>
      <c r="BM83" s="217" t="s">
        <v>532</v>
      </c>
    </row>
    <row r="84" s="2" customFormat="1" ht="16.5" customHeight="1">
      <c r="A84" s="40"/>
      <c r="B84" s="41"/>
      <c r="C84" s="206" t="s">
        <v>227</v>
      </c>
      <c r="D84" s="206" t="s">
        <v>124</v>
      </c>
      <c r="E84" s="207" t="s">
        <v>533</v>
      </c>
      <c r="F84" s="208" t="s">
        <v>534</v>
      </c>
      <c r="G84" s="209" t="s">
        <v>528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129</v>
      </c>
      <c r="AT84" s="217" t="s">
        <v>124</v>
      </c>
      <c r="AU84" s="217" t="s">
        <v>83</v>
      </c>
      <c r="AY84" s="19" t="s">
        <v>122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129</v>
      </c>
      <c r="BM84" s="217" t="s">
        <v>535</v>
      </c>
    </row>
    <row r="85" s="2" customFormat="1" ht="21.75" customHeight="1">
      <c r="A85" s="40"/>
      <c r="B85" s="41"/>
      <c r="C85" s="206" t="s">
        <v>233</v>
      </c>
      <c r="D85" s="206" t="s">
        <v>124</v>
      </c>
      <c r="E85" s="207" t="s">
        <v>536</v>
      </c>
      <c r="F85" s="208" t="s">
        <v>537</v>
      </c>
      <c r="G85" s="209" t="s">
        <v>528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129</v>
      </c>
      <c r="AT85" s="217" t="s">
        <v>124</v>
      </c>
      <c r="AU85" s="217" t="s">
        <v>83</v>
      </c>
      <c r="AY85" s="19" t="s">
        <v>122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129</v>
      </c>
      <c r="BM85" s="217" t="s">
        <v>538</v>
      </c>
    </row>
    <row r="86" s="2" customFormat="1" ht="24.15" customHeight="1">
      <c r="A86" s="40"/>
      <c r="B86" s="41"/>
      <c r="C86" s="206" t="s">
        <v>241</v>
      </c>
      <c r="D86" s="206" t="s">
        <v>124</v>
      </c>
      <c r="E86" s="207" t="s">
        <v>539</v>
      </c>
      <c r="F86" s="208" t="s">
        <v>540</v>
      </c>
      <c r="G86" s="209" t="s">
        <v>528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129</v>
      </c>
      <c r="AT86" s="217" t="s">
        <v>124</v>
      </c>
      <c r="AU86" s="217" t="s">
        <v>83</v>
      </c>
      <c r="AY86" s="19" t="s">
        <v>122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129</v>
      </c>
      <c r="BM86" s="217" t="s">
        <v>541</v>
      </c>
    </row>
    <row r="87" s="2" customFormat="1" ht="16.5" customHeight="1">
      <c r="A87" s="40"/>
      <c r="B87" s="41"/>
      <c r="C87" s="206" t="s">
        <v>246</v>
      </c>
      <c r="D87" s="206" t="s">
        <v>124</v>
      </c>
      <c r="E87" s="207" t="s">
        <v>542</v>
      </c>
      <c r="F87" s="208" t="s">
        <v>543</v>
      </c>
      <c r="G87" s="209" t="s">
        <v>528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129</v>
      </c>
      <c r="AT87" s="217" t="s">
        <v>124</v>
      </c>
      <c r="AU87" s="217" t="s">
        <v>83</v>
      </c>
      <c r="AY87" s="19" t="s">
        <v>122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129</v>
      </c>
      <c r="BM87" s="217" t="s">
        <v>544</v>
      </c>
    </row>
    <row r="88" s="2" customFormat="1" ht="16.5" customHeight="1">
      <c r="A88" s="40"/>
      <c r="B88" s="41"/>
      <c r="C88" s="206" t="s">
        <v>251</v>
      </c>
      <c r="D88" s="206" t="s">
        <v>124</v>
      </c>
      <c r="E88" s="207" t="s">
        <v>545</v>
      </c>
      <c r="F88" s="208" t="s">
        <v>546</v>
      </c>
      <c r="G88" s="209" t="s">
        <v>528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129</v>
      </c>
      <c r="AT88" s="217" t="s">
        <v>124</v>
      </c>
      <c r="AU88" s="217" t="s">
        <v>83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129</v>
      </c>
      <c r="BM88" s="217" t="s">
        <v>547</v>
      </c>
    </row>
    <row r="89" s="2" customFormat="1" ht="16.5" customHeight="1">
      <c r="A89" s="40"/>
      <c r="B89" s="41"/>
      <c r="C89" s="206" t="s">
        <v>7</v>
      </c>
      <c r="D89" s="206" t="s">
        <v>124</v>
      </c>
      <c r="E89" s="207" t="s">
        <v>548</v>
      </c>
      <c r="F89" s="208" t="s">
        <v>549</v>
      </c>
      <c r="G89" s="209" t="s">
        <v>528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129</v>
      </c>
      <c r="AT89" s="217" t="s">
        <v>124</v>
      </c>
      <c r="AU89" s="217" t="s">
        <v>83</v>
      </c>
      <c r="AY89" s="19" t="s">
        <v>122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129</v>
      </c>
      <c r="BM89" s="217" t="s">
        <v>550</v>
      </c>
    </row>
    <row r="90" s="2" customFormat="1" ht="37.8" customHeight="1">
      <c r="A90" s="40"/>
      <c r="B90" s="41"/>
      <c r="C90" s="206" t="s">
        <v>264</v>
      </c>
      <c r="D90" s="206" t="s">
        <v>124</v>
      </c>
      <c r="E90" s="207" t="s">
        <v>551</v>
      </c>
      <c r="F90" s="208" t="s">
        <v>552</v>
      </c>
      <c r="G90" s="209" t="s">
        <v>528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129</v>
      </c>
      <c r="AT90" s="217" t="s">
        <v>124</v>
      </c>
      <c r="AU90" s="217" t="s">
        <v>83</v>
      </c>
      <c r="AY90" s="19" t="s">
        <v>122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129</v>
      </c>
      <c r="BM90" s="217" t="s">
        <v>553</v>
      </c>
    </row>
    <row r="91" s="2" customFormat="1" ht="16.5" customHeight="1">
      <c r="A91" s="40"/>
      <c r="B91" s="41"/>
      <c r="C91" s="206" t="s">
        <v>85</v>
      </c>
      <c r="D91" s="206" t="s">
        <v>124</v>
      </c>
      <c r="E91" s="207" t="s">
        <v>554</v>
      </c>
      <c r="F91" s="208" t="s">
        <v>555</v>
      </c>
      <c r="G91" s="209" t="s">
        <v>528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129</v>
      </c>
      <c r="AT91" s="217" t="s">
        <v>124</v>
      </c>
      <c r="AU91" s="217" t="s">
        <v>83</v>
      </c>
      <c r="AY91" s="19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129</v>
      </c>
      <c r="BM91" s="217" t="s">
        <v>556</v>
      </c>
    </row>
    <row r="92" s="2" customFormat="1" ht="24.15" customHeight="1">
      <c r="A92" s="40"/>
      <c r="B92" s="41"/>
      <c r="C92" s="206" t="s">
        <v>141</v>
      </c>
      <c r="D92" s="206" t="s">
        <v>124</v>
      </c>
      <c r="E92" s="207" t="s">
        <v>557</v>
      </c>
      <c r="F92" s="208" t="s">
        <v>558</v>
      </c>
      <c r="G92" s="209" t="s">
        <v>528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129</v>
      </c>
      <c r="AT92" s="217" t="s">
        <v>124</v>
      </c>
      <c r="AU92" s="217" t="s">
        <v>83</v>
      </c>
      <c r="AY92" s="19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129</v>
      </c>
      <c r="BM92" s="217" t="s">
        <v>559</v>
      </c>
    </row>
    <row r="93" s="2" customFormat="1" ht="16.5" customHeight="1">
      <c r="A93" s="40"/>
      <c r="B93" s="41"/>
      <c r="C93" s="206" t="s">
        <v>129</v>
      </c>
      <c r="D93" s="206" t="s">
        <v>124</v>
      </c>
      <c r="E93" s="207" t="s">
        <v>560</v>
      </c>
      <c r="F93" s="208" t="s">
        <v>561</v>
      </c>
      <c r="G93" s="209" t="s">
        <v>528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129</v>
      </c>
      <c r="AT93" s="217" t="s">
        <v>124</v>
      </c>
      <c r="AU93" s="217" t="s">
        <v>83</v>
      </c>
      <c r="AY93" s="19" t="s">
        <v>122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129</v>
      </c>
      <c r="BM93" s="217" t="s">
        <v>562</v>
      </c>
    </row>
    <row r="94" s="2" customFormat="1" ht="16.5" customHeight="1">
      <c r="A94" s="40"/>
      <c r="B94" s="41"/>
      <c r="C94" s="206" t="s">
        <v>157</v>
      </c>
      <c r="D94" s="206" t="s">
        <v>124</v>
      </c>
      <c r="E94" s="207" t="s">
        <v>563</v>
      </c>
      <c r="F94" s="208" t="s">
        <v>564</v>
      </c>
      <c r="G94" s="209" t="s">
        <v>528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129</v>
      </c>
      <c r="AT94" s="217" t="s">
        <v>124</v>
      </c>
      <c r="AU94" s="217" t="s">
        <v>83</v>
      </c>
      <c r="AY94" s="19" t="s">
        <v>122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129</v>
      </c>
      <c r="BM94" s="217" t="s">
        <v>565</v>
      </c>
    </row>
    <row r="95" s="2" customFormat="1" ht="16.5" customHeight="1">
      <c r="A95" s="40"/>
      <c r="B95" s="41"/>
      <c r="C95" s="206" t="s">
        <v>163</v>
      </c>
      <c r="D95" s="206" t="s">
        <v>124</v>
      </c>
      <c r="E95" s="207" t="s">
        <v>566</v>
      </c>
      <c r="F95" s="208" t="s">
        <v>567</v>
      </c>
      <c r="G95" s="209" t="s">
        <v>528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129</v>
      </c>
      <c r="AT95" s="217" t="s">
        <v>124</v>
      </c>
      <c r="AU95" s="217" t="s">
        <v>83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129</v>
      </c>
      <c r="BM95" s="217" t="s">
        <v>568</v>
      </c>
    </row>
    <row r="96" s="2" customFormat="1" ht="16.5" customHeight="1">
      <c r="A96" s="40"/>
      <c r="B96" s="41"/>
      <c r="C96" s="206" t="s">
        <v>169</v>
      </c>
      <c r="D96" s="206" t="s">
        <v>124</v>
      </c>
      <c r="E96" s="207" t="s">
        <v>569</v>
      </c>
      <c r="F96" s="208" t="s">
        <v>570</v>
      </c>
      <c r="G96" s="209" t="s">
        <v>528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129</v>
      </c>
      <c r="AT96" s="217" t="s">
        <v>124</v>
      </c>
      <c r="AU96" s="217" t="s">
        <v>83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129</v>
      </c>
      <c r="BM96" s="217" t="s">
        <v>571</v>
      </c>
    </row>
    <row r="97" s="2" customFormat="1" ht="16.5" customHeight="1">
      <c r="A97" s="40"/>
      <c r="B97" s="41"/>
      <c r="C97" s="206" t="s">
        <v>174</v>
      </c>
      <c r="D97" s="206" t="s">
        <v>124</v>
      </c>
      <c r="E97" s="207" t="s">
        <v>572</v>
      </c>
      <c r="F97" s="208" t="s">
        <v>573</v>
      </c>
      <c r="G97" s="209" t="s">
        <v>528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129</v>
      </c>
      <c r="AT97" s="217" t="s">
        <v>124</v>
      </c>
      <c r="AU97" s="217" t="s">
        <v>83</v>
      </c>
      <c r="AY97" s="19" t="s">
        <v>122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129</v>
      </c>
      <c r="BM97" s="217" t="s">
        <v>574</v>
      </c>
    </row>
    <row r="98" s="2" customFormat="1" ht="49.05" customHeight="1">
      <c r="A98" s="40"/>
      <c r="B98" s="41"/>
      <c r="C98" s="206" t="s">
        <v>180</v>
      </c>
      <c r="D98" s="206" t="s">
        <v>124</v>
      </c>
      <c r="E98" s="207" t="s">
        <v>575</v>
      </c>
      <c r="F98" s="208" t="s">
        <v>576</v>
      </c>
      <c r="G98" s="209" t="s">
        <v>528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129</v>
      </c>
      <c r="AT98" s="217" t="s">
        <v>124</v>
      </c>
      <c r="AU98" s="217" t="s">
        <v>83</v>
      </c>
      <c r="AY98" s="19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129</v>
      </c>
      <c r="BM98" s="217" t="s">
        <v>577</v>
      </c>
    </row>
    <row r="99" s="2" customFormat="1" ht="16.5" customHeight="1">
      <c r="A99" s="40"/>
      <c r="B99" s="41"/>
      <c r="C99" s="206" t="s">
        <v>186</v>
      </c>
      <c r="D99" s="206" t="s">
        <v>124</v>
      </c>
      <c r="E99" s="207" t="s">
        <v>578</v>
      </c>
      <c r="F99" s="208" t="s">
        <v>579</v>
      </c>
      <c r="G99" s="209" t="s">
        <v>528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129</v>
      </c>
      <c r="AT99" s="217" t="s">
        <v>124</v>
      </c>
      <c r="AU99" s="217" t="s">
        <v>83</v>
      </c>
      <c r="AY99" s="19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83</v>
      </c>
      <c r="BK99" s="218">
        <f>ROUND(I99*H99,2)</f>
        <v>0</v>
      </c>
      <c r="BL99" s="19" t="s">
        <v>129</v>
      </c>
      <c r="BM99" s="217" t="s">
        <v>580</v>
      </c>
    </row>
    <row r="100" s="2" customFormat="1" ht="16.5" customHeight="1">
      <c r="A100" s="40"/>
      <c r="B100" s="41"/>
      <c r="C100" s="206" t="s">
        <v>195</v>
      </c>
      <c r="D100" s="206" t="s">
        <v>124</v>
      </c>
      <c r="E100" s="207" t="s">
        <v>581</v>
      </c>
      <c r="F100" s="208" t="s">
        <v>582</v>
      </c>
      <c r="G100" s="209" t="s">
        <v>528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129</v>
      </c>
      <c r="AT100" s="217" t="s">
        <v>124</v>
      </c>
      <c r="AU100" s="217" t="s">
        <v>83</v>
      </c>
      <c r="AY100" s="19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129</v>
      </c>
      <c r="BM100" s="217" t="s">
        <v>583</v>
      </c>
    </row>
    <row r="101" s="2" customFormat="1" ht="24.15" customHeight="1">
      <c r="A101" s="40"/>
      <c r="B101" s="41"/>
      <c r="C101" s="206" t="s">
        <v>209</v>
      </c>
      <c r="D101" s="206" t="s">
        <v>124</v>
      </c>
      <c r="E101" s="207" t="s">
        <v>584</v>
      </c>
      <c r="F101" s="208" t="s">
        <v>585</v>
      </c>
      <c r="G101" s="209" t="s">
        <v>528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46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129</v>
      </c>
      <c r="AT101" s="217" t="s">
        <v>124</v>
      </c>
      <c r="AU101" s="217" t="s">
        <v>83</v>
      </c>
      <c r="AY101" s="19" t="s">
        <v>122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129</v>
      </c>
      <c r="BM101" s="217" t="s">
        <v>586</v>
      </c>
    </row>
    <row r="102" s="2" customFormat="1" ht="21.75" customHeight="1">
      <c r="A102" s="40"/>
      <c r="B102" s="41"/>
      <c r="C102" s="206" t="s">
        <v>214</v>
      </c>
      <c r="D102" s="206" t="s">
        <v>124</v>
      </c>
      <c r="E102" s="207" t="s">
        <v>587</v>
      </c>
      <c r="F102" s="208" t="s">
        <v>588</v>
      </c>
      <c r="G102" s="209" t="s">
        <v>528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129</v>
      </c>
      <c r="AT102" s="217" t="s">
        <v>124</v>
      </c>
      <c r="AU102" s="217" t="s">
        <v>83</v>
      </c>
      <c r="AY102" s="19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129</v>
      </c>
      <c r="BM102" s="217" t="s">
        <v>589</v>
      </c>
    </row>
    <row r="103" s="2" customFormat="1" ht="24.15" customHeight="1">
      <c r="A103" s="40"/>
      <c r="B103" s="41"/>
      <c r="C103" s="206" t="s">
        <v>8</v>
      </c>
      <c r="D103" s="206" t="s">
        <v>124</v>
      </c>
      <c r="E103" s="207" t="s">
        <v>590</v>
      </c>
      <c r="F103" s="208" t="s">
        <v>591</v>
      </c>
      <c r="G103" s="209" t="s">
        <v>528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82" t="s">
        <v>19</v>
      </c>
      <c r="N103" s="283" t="s">
        <v>46</v>
      </c>
      <c r="O103" s="280"/>
      <c r="P103" s="284">
        <f>O103*H103</f>
        <v>0</v>
      </c>
      <c r="Q103" s="284">
        <v>0</v>
      </c>
      <c r="R103" s="284">
        <f>Q103*H103</f>
        <v>0</v>
      </c>
      <c r="S103" s="284">
        <v>0</v>
      </c>
      <c r="T103" s="28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129</v>
      </c>
      <c r="AT103" s="217" t="s">
        <v>124</v>
      </c>
      <c r="AU103" s="217" t="s">
        <v>83</v>
      </c>
      <c r="AY103" s="19" t="s">
        <v>122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129</v>
      </c>
      <c r="BM103" s="217" t="s">
        <v>592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DUFmDV60sE585gYjeGxzm98vz+1oc+jLLUY/5t5YW8SFMoR6UJzS1GnKa061mBBdgMttXPrsm/hmWYIepNjX/g==" hashValue="5uMAq8JEyS/CnxxLFXC5A9E6VMb65aNmTh2vlYWhVEFMq4lddDVCErW9t7NAWYWcMZSiq/7W6KElDjhB0JPgWQ==" algorithmName="SHA-512" password="CC35"/>
  <autoFilter ref="C79:K10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593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594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595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596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597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598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599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600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601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602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603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82</v>
      </c>
      <c r="F18" s="297" t="s">
        <v>604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605</v>
      </c>
      <c r="F19" s="297" t="s">
        <v>606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607</v>
      </c>
      <c r="F20" s="297" t="s">
        <v>608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609</v>
      </c>
      <c r="F21" s="297" t="s">
        <v>610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611</v>
      </c>
      <c r="F22" s="297" t="s">
        <v>612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613</v>
      </c>
      <c r="F23" s="297" t="s">
        <v>614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615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616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617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618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619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620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621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622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623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108</v>
      </c>
      <c r="F36" s="297"/>
      <c r="G36" s="297" t="s">
        <v>624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625</v>
      </c>
      <c r="F37" s="297"/>
      <c r="G37" s="297" t="s">
        <v>626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56</v>
      </c>
      <c r="F38" s="297"/>
      <c r="G38" s="297" t="s">
        <v>627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57</v>
      </c>
      <c r="F39" s="297"/>
      <c r="G39" s="297" t="s">
        <v>628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109</v>
      </c>
      <c r="F40" s="297"/>
      <c r="G40" s="297" t="s">
        <v>629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110</v>
      </c>
      <c r="F41" s="297"/>
      <c r="G41" s="297" t="s">
        <v>630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631</v>
      </c>
      <c r="F42" s="297"/>
      <c r="G42" s="297" t="s">
        <v>632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633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634</v>
      </c>
      <c r="F44" s="297"/>
      <c r="G44" s="297" t="s">
        <v>635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112</v>
      </c>
      <c r="F45" s="297"/>
      <c r="G45" s="297" t="s">
        <v>636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637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638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639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640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641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642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643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644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645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646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647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648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649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650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651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652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653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654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655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656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657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658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659</v>
      </c>
      <c r="D76" s="315"/>
      <c r="E76" s="315"/>
      <c r="F76" s="315" t="s">
        <v>660</v>
      </c>
      <c r="G76" s="316"/>
      <c r="H76" s="315" t="s">
        <v>57</v>
      </c>
      <c r="I76" s="315" t="s">
        <v>60</v>
      </c>
      <c r="J76" s="315" t="s">
        <v>661</v>
      </c>
      <c r="K76" s="314"/>
    </row>
    <row r="77" s="1" customFormat="1" ht="17.25" customHeight="1">
      <c r="B77" s="312"/>
      <c r="C77" s="317" t="s">
        <v>662</v>
      </c>
      <c r="D77" s="317"/>
      <c r="E77" s="317"/>
      <c r="F77" s="318" t="s">
        <v>663</v>
      </c>
      <c r="G77" s="319"/>
      <c r="H77" s="317"/>
      <c r="I77" s="317"/>
      <c r="J77" s="317" t="s">
        <v>664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56</v>
      </c>
      <c r="D79" s="322"/>
      <c r="E79" s="322"/>
      <c r="F79" s="323" t="s">
        <v>665</v>
      </c>
      <c r="G79" s="324"/>
      <c r="H79" s="300" t="s">
        <v>666</v>
      </c>
      <c r="I79" s="300" t="s">
        <v>667</v>
      </c>
      <c r="J79" s="300">
        <v>20</v>
      </c>
      <c r="K79" s="314"/>
    </row>
    <row r="80" s="1" customFormat="1" ht="15" customHeight="1">
      <c r="B80" s="312"/>
      <c r="C80" s="300" t="s">
        <v>668</v>
      </c>
      <c r="D80" s="300"/>
      <c r="E80" s="300"/>
      <c r="F80" s="323" t="s">
        <v>665</v>
      </c>
      <c r="G80" s="324"/>
      <c r="H80" s="300" t="s">
        <v>669</v>
      </c>
      <c r="I80" s="300" t="s">
        <v>667</v>
      </c>
      <c r="J80" s="300">
        <v>120</v>
      </c>
      <c r="K80" s="314"/>
    </row>
    <row r="81" s="1" customFormat="1" ht="15" customHeight="1">
      <c r="B81" s="325"/>
      <c r="C81" s="300" t="s">
        <v>670</v>
      </c>
      <c r="D81" s="300"/>
      <c r="E81" s="300"/>
      <c r="F81" s="323" t="s">
        <v>671</v>
      </c>
      <c r="G81" s="324"/>
      <c r="H81" s="300" t="s">
        <v>672</v>
      </c>
      <c r="I81" s="300" t="s">
        <v>667</v>
      </c>
      <c r="J81" s="300">
        <v>50</v>
      </c>
      <c r="K81" s="314"/>
    </row>
    <row r="82" s="1" customFormat="1" ht="15" customHeight="1">
      <c r="B82" s="325"/>
      <c r="C82" s="300" t="s">
        <v>673</v>
      </c>
      <c r="D82" s="300"/>
      <c r="E82" s="300"/>
      <c r="F82" s="323" t="s">
        <v>665</v>
      </c>
      <c r="G82" s="324"/>
      <c r="H82" s="300" t="s">
        <v>674</v>
      </c>
      <c r="I82" s="300" t="s">
        <v>675</v>
      </c>
      <c r="J82" s="300"/>
      <c r="K82" s="314"/>
    </row>
    <row r="83" s="1" customFormat="1" ht="15" customHeight="1">
      <c r="B83" s="325"/>
      <c r="C83" s="326" t="s">
        <v>676</v>
      </c>
      <c r="D83" s="326"/>
      <c r="E83" s="326"/>
      <c r="F83" s="327" t="s">
        <v>671</v>
      </c>
      <c r="G83" s="326"/>
      <c r="H83" s="326" t="s">
        <v>677</v>
      </c>
      <c r="I83" s="326" t="s">
        <v>667</v>
      </c>
      <c r="J83" s="326">
        <v>15</v>
      </c>
      <c r="K83" s="314"/>
    </row>
    <row r="84" s="1" customFormat="1" ht="15" customHeight="1">
      <c r="B84" s="325"/>
      <c r="C84" s="326" t="s">
        <v>678</v>
      </c>
      <c r="D84" s="326"/>
      <c r="E84" s="326"/>
      <c r="F84" s="327" t="s">
        <v>671</v>
      </c>
      <c r="G84" s="326"/>
      <c r="H84" s="326" t="s">
        <v>679</v>
      </c>
      <c r="I84" s="326" t="s">
        <v>667</v>
      </c>
      <c r="J84" s="326">
        <v>15</v>
      </c>
      <c r="K84" s="314"/>
    </row>
    <row r="85" s="1" customFormat="1" ht="15" customHeight="1">
      <c r="B85" s="325"/>
      <c r="C85" s="326" t="s">
        <v>680</v>
      </c>
      <c r="D85" s="326"/>
      <c r="E85" s="326"/>
      <c r="F85" s="327" t="s">
        <v>671</v>
      </c>
      <c r="G85" s="326"/>
      <c r="H85" s="326" t="s">
        <v>681</v>
      </c>
      <c r="I85" s="326" t="s">
        <v>667</v>
      </c>
      <c r="J85" s="326">
        <v>20</v>
      </c>
      <c r="K85" s="314"/>
    </row>
    <row r="86" s="1" customFormat="1" ht="15" customHeight="1">
      <c r="B86" s="325"/>
      <c r="C86" s="326" t="s">
        <v>682</v>
      </c>
      <c r="D86" s="326"/>
      <c r="E86" s="326"/>
      <c r="F86" s="327" t="s">
        <v>671</v>
      </c>
      <c r="G86" s="326"/>
      <c r="H86" s="326" t="s">
        <v>683</v>
      </c>
      <c r="I86" s="326" t="s">
        <v>667</v>
      </c>
      <c r="J86" s="326">
        <v>20</v>
      </c>
      <c r="K86" s="314"/>
    </row>
    <row r="87" s="1" customFormat="1" ht="15" customHeight="1">
      <c r="B87" s="325"/>
      <c r="C87" s="300" t="s">
        <v>684</v>
      </c>
      <c r="D87" s="300"/>
      <c r="E87" s="300"/>
      <c r="F87" s="323" t="s">
        <v>671</v>
      </c>
      <c r="G87" s="324"/>
      <c r="H87" s="300" t="s">
        <v>685</v>
      </c>
      <c r="I87" s="300" t="s">
        <v>667</v>
      </c>
      <c r="J87" s="300">
        <v>50</v>
      </c>
      <c r="K87" s="314"/>
    </row>
    <row r="88" s="1" customFormat="1" ht="15" customHeight="1">
      <c r="B88" s="325"/>
      <c r="C88" s="300" t="s">
        <v>686</v>
      </c>
      <c r="D88" s="300"/>
      <c r="E88" s="300"/>
      <c r="F88" s="323" t="s">
        <v>671</v>
      </c>
      <c r="G88" s="324"/>
      <c r="H88" s="300" t="s">
        <v>687</v>
      </c>
      <c r="I88" s="300" t="s">
        <v>667</v>
      </c>
      <c r="J88" s="300">
        <v>20</v>
      </c>
      <c r="K88" s="314"/>
    </row>
    <row r="89" s="1" customFormat="1" ht="15" customHeight="1">
      <c r="B89" s="325"/>
      <c r="C89" s="300" t="s">
        <v>688</v>
      </c>
      <c r="D89" s="300"/>
      <c r="E89" s="300"/>
      <c r="F89" s="323" t="s">
        <v>671</v>
      </c>
      <c r="G89" s="324"/>
      <c r="H89" s="300" t="s">
        <v>689</v>
      </c>
      <c r="I89" s="300" t="s">
        <v>667</v>
      </c>
      <c r="J89" s="300">
        <v>20</v>
      </c>
      <c r="K89" s="314"/>
    </row>
    <row r="90" s="1" customFormat="1" ht="15" customHeight="1">
      <c r="B90" s="325"/>
      <c r="C90" s="300" t="s">
        <v>690</v>
      </c>
      <c r="D90" s="300"/>
      <c r="E90" s="300"/>
      <c r="F90" s="323" t="s">
        <v>671</v>
      </c>
      <c r="G90" s="324"/>
      <c r="H90" s="300" t="s">
        <v>691</v>
      </c>
      <c r="I90" s="300" t="s">
        <v>667</v>
      </c>
      <c r="J90" s="300">
        <v>50</v>
      </c>
      <c r="K90" s="314"/>
    </row>
    <row r="91" s="1" customFormat="1" ht="15" customHeight="1">
      <c r="B91" s="325"/>
      <c r="C91" s="300" t="s">
        <v>692</v>
      </c>
      <c r="D91" s="300"/>
      <c r="E91" s="300"/>
      <c r="F91" s="323" t="s">
        <v>671</v>
      </c>
      <c r="G91" s="324"/>
      <c r="H91" s="300" t="s">
        <v>692</v>
      </c>
      <c r="I91" s="300" t="s">
        <v>667</v>
      </c>
      <c r="J91" s="300">
        <v>50</v>
      </c>
      <c r="K91" s="314"/>
    </row>
    <row r="92" s="1" customFormat="1" ht="15" customHeight="1">
      <c r="B92" s="325"/>
      <c r="C92" s="300" t="s">
        <v>693</v>
      </c>
      <c r="D92" s="300"/>
      <c r="E92" s="300"/>
      <c r="F92" s="323" t="s">
        <v>671</v>
      </c>
      <c r="G92" s="324"/>
      <c r="H92" s="300" t="s">
        <v>694</v>
      </c>
      <c r="I92" s="300" t="s">
        <v>667</v>
      </c>
      <c r="J92" s="300">
        <v>255</v>
      </c>
      <c r="K92" s="314"/>
    </row>
    <row r="93" s="1" customFormat="1" ht="15" customHeight="1">
      <c r="B93" s="325"/>
      <c r="C93" s="300" t="s">
        <v>695</v>
      </c>
      <c r="D93" s="300"/>
      <c r="E93" s="300"/>
      <c r="F93" s="323" t="s">
        <v>665</v>
      </c>
      <c r="G93" s="324"/>
      <c r="H93" s="300" t="s">
        <v>696</v>
      </c>
      <c r="I93" s="300" t="s">
        <v>697</v>
      </c>
      <c r="J93" s="300"/>
      <c r="K93" s="314"/>
    </row>
    <row r="94" s="1" customFormat="1" ht="15" customHeight="1">
      <c r="B94" s="325"/>
      <c r="C94" s="300" t="s">
        <v>698</v>
      </c>
      <c r="D94" s="300"/>
      <c r="E94" s="300"/>
      <c r="F94" s="323" t="s">
        <v>665</v>
      </c>
      <c r="G94" s="324"/>
      <c r="H94" s="300" t="s">
        <v>699</v>
      </c>
      <c r="I94" s="300" t="s">
        <v>700</v>
      </c>
      <c r="J94" s="300"/>
      <c r="K94" s="314"/>
    </row>
    <row r="95" s="1" customFormat="1" ht="15" customHeight="1">
      <c r="B95" s="325"/>
      <c r="C95" s="300" t="s">
        <v>701</v>
      </c>
      <c r="D95" s="300"/>
      <c r="E95" s="300"/>
      <c r="F95" s="323" t="s">
        <v>665</v>
      </c>
      <c r="G95" s="324"/>
      <c r="H95" s="300" t="s">
        <v>701</v>
      </c>
      <c r="I95" s="300" t="s">
        <v>700</v>
      </c>
      <c r="J95" s="300"/>
      <c r="K95" s="314"/>
    </row>
    <row r="96" s="1" customFormat="1" ht="15" customHeight="1">
      <c r="B96" s="325"/>
      <c r="C96" s="300" t="s">
        <v>41</v>
      </c>
      <c r="D96" s="300"/>
      <c r="E96" s="300"/>
      <c r="F96" s="323" t="s">
        <v>665</v>
      </c>
      <c r="G96" s="324"/>
      <c r="H96" s="300" t="s">
        <v>702</v>
      </c>
      <c r="I96" s="300" t="s">
        <v>700</v>
      </c>
      <c r="J96" s="300"/>
      <c r="K96" s="314"/>
    </row>
    <row r="97" s="1" customFormat="1" ht="15" customHeight="1">
      <c r="B97" s="325"/>
      <c r="C97" s="300" t="s">
        <v>51</v>
      </c>
      <c r="D97" s="300"/>
      <c r="E97" s="300"/>
      <c r="F97" s="323" t="s">
        <v>665</v>
      </c>
      <c r="G97" s="324"/>
      <c r="H97" s="300" t="s">
        <v>703</v>
      </c>
      <c r="I97" s="300" t="s">
        <v>700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704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659</v>
      </c>
      <c r="D103" s="315"/>
      <c r="E103" s="315"/>
      <c r="F103" s="315" t="s">
        <v>660</v>
      </c>
      <c r="G103" s="316"/>
      <c r="H103" s="315" t="s">
        <v>57</v>
      </c>
      <c r="I103" s="315" t="s">
        <v>60</v>
      </c>
      <c r="J103" s="315" t="s">
        <v>661</v>
      </c>
      <c r="K103" s="314"/>
    </row>
    <row r="104" s="1" customFormat="1" ht="17.25" customHeight="1">
      <c r="B104" s="312"/>
      <c r="C104" s="317" t="s">
        <v>662</v>
      </c>
      <c r="D104" s="317"/>
      <c r="E104" s="317"/>
      <c r="F104" s="318" t="s">
        <v>663</v>
      </c>
      <c r="G104" s="319"/>
      <c r="H104" s="317"/>
      <c r="I104" s="317"/>
      <c r="J104" s="317" t="s">
        <v>664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56</v>
      </c>
      <c r="D106" s="322"/>
      <c r="E106" s="322"/>
      <c r="F106" s="323" t="s">
        <v>665</v>
      </c>
      <c r="G106" s="300"/>
      <c r="H106" s="300" t="s">
        <v>705</v>
      </c>
      <c r="I106" s="300" t="s">
        <v>667</v>
      </c>
      <c r="J106" s="300">
        <v>20</v>
      </c>
      <c r="K106" s="314"/>
    </row>
    <row r="107" s="1" customFormat="1" ht="15" customHeight="1">
      <c r="B107" s="312"/>
      <c r="C107" s="300" t="s">
        <v>668</v>
      </c>
      <c r="D107" s="300"/>
      <c r="E107" s="300"/>
      <c r="F107" s="323" t="s">
        <v>665</v>
      </c>
      <c r="G107" s="300"/>
      <c r="H107" s="300" t="s">
        <v>705</v>
      </c>
      <c r="I107" s="300" t="s">
        <v>667</v>
      </c>
      <c r="J107" s="300">
        <v>120</v>
      </c>
      <c r="K107" s="314"/>
    </row>
    <row r="108" s="1" customFormat="1" ht="15" customHeight="1">
      <c r="B108" s="325"/>
      <c r="C108" s="300" t="s">
        <v>670</v>
      </c>
      <c r="D108" s="300"/>
      <c r="E108" s="300"/>
      <c r="F108" s="323" t="s">
        <v>671</v>
      </c>
      <c r="G108" s="300"/>
      <c r="H108" s="300" t="s">
        <v>705</v>
      </c>
      <c r="I108" s="300" t="s">
        <v>667</v>
      </c>
      <c r="J108" s="300">
        <v>50</v>
      </c>
      <c r="K108" s="314"/>
    </row>
    <row r="109" s="1" customFormat="1" ht="15" customHeight="1">
      <c r="B109" s="325"/>
      <c r="C109" s="300" t="s">
        <v>673</v>
      </c>
      <c r="D109" s="300"/>
      <c r="E109" s="300"/>
      <c r="F109" s="323" t="s">
        <v>665</v>
      </c>
      <c r="G109" s="300"/>
      <c r="H109" s="300" t="s">
        <v>705</v>
      </c>
      <c r="I109" s="300" t="s">
        <v>675</v>
      </c>
      <c r="J109" s="300"/>
      <c r="K109" s="314"/>
    </row>
    <row r="110" s="1" customFormat="1" ht="15" customHeight="1">
      <c r="B110" s="325"/>
      <c r="C110" s="300" t="s">
        <v>684</v>
      </c>
      <c r="D110" s="300"/>
      <c r="E110" s="300"/>
      <c r="F110" s="323" t="s">
        <v>671</v>
      </c>
      <c r="G110" s="300"/>
      <c r="H110" s="300" t="s">
        <v>705</v>
      </c>
      <c r="I110" s="300" t="s">
        <v>667</v>
      </c>
      <c r="J110" s="300">
        <v>50</v>
      </c>
      <c r="K110" s="314"/>
    </row>
    <row r="111" s="1" customFormat="1" ht="15" customHeight="1">
      <c r="B111" s="325"/>
      <c r="C111" s="300" t="s">
        <v>692</v>
      </c>
      <c r="D111" s="300"/>
      <c r="E111" s="300"/>
      <c r="F111" s="323" t="s">
        <v>671</v>
      </c>
      <c r="G111" s="300"/>
      <c r="H111" s="300" t="s">
        <v>705</v>
      </c>
      <c r="I111" s="300" t="s">
        <v>667</v>
      </c>
      <c r="J111" s="300">
        <v>50</v>
      </c>
      <c r="K111" s="314"/>
    </row>
    <row r="112" s="1" customFormat="1" ht="15" customHeight="1">
      <c r="B112" s="325"/>
      <c r="C112" s="300" t="s">
        <v>690</v>
      </c>
      <c r="D112" s="300"/>
      <c r="E112" s="300"/>
      <c r="F112" s="323" t="s">
        <v>671</v>
      </c>
      <c r="G112" s="300"/>
      <c r="H112" s="300" t="s">
        <v>705</v>
      </c>
      <c r="I112" s="300" t="s">
        <v>667</v>
      </c>
      <c r="J112" s="300">
        <v>50</v>
      </c>
      <c r="K112" s="314"/>
    </row>
    <row r="113" s="1" customFormat="1" ht="15" customHeight="1">
      <c r="B113" s="325"/>
      <c r="C113" s="300" t="s">
        <v>56</v>
      </c>
      <c r="D113" s="300"/>
      <c r="E113" s="300"/>
      <c r="F113" s="323" t="s">
        <v>665</v>
      </c>
      <c r="G113" s="300"/>
      <c r="H113" s="300" t="s">
        <v>706</v>
      </c>
      <c r="I113" s="300" t="s">
        <v>667</v>
      </c>
      <c r="J113" s="300">
        <v>20</v>
      </c>
      <c r="K113" s="314"/>
    </row>
    <row r="114" s="1" customFormat="1" ht="15" customHeight="1">
      <c r="B114" s="325"/>
      <c r="C114" s="300" t="s">
        <v>707</v>
      </c>
      <c r="D114" s="300"/>
      <c r="E114" s="300"/>
      <c r="F114" s="323" t="s">
        <v>665</v>
      </c>
      <c r="G114" s="300"/>
      <c r="H114" s="300" t="s">
        <v>708</v>
      </c>
      <c r="I114" s="300" t="s">
        <v>667</v>
      </c>
      <c r="J114" s="300">
        <v>120</v>
      </c>
      <c r="K114" s="314"/>
    </row>
    <row r="115" s="1" customFormat="1" ht="15" customHeight="1">
      <c r="B115" s="325"/>
      <c r="C115" s="300" t="s">
        <v>41</v>
      </c>
      <c r="D115" s="300"/>
      <c r="E115" s="300"/>
      <c r="F115" s="323" t="s">
        <v>665</v>
      </c>
      <c r="G115" s="300"/>
      <c r="H115" s="300" t="s">
        <v>709</v>
      </c>
      <c r="I115" s="300" t="s">
        <v>700</v>
      </c>
      <c r="J115" s="300"/>
      <c r="K115" s="314"/>
    </row>
    <row r="116" s="1" customFormat="1" ht="15" customHeight="1">
      <c r="B116" s="325"/>
      <c r="C116" s="300" t="s">
        <v>51</v>
      </c>
      <c r="D116" s="300"/>
      <c r="E116" s="300"/>
      <c r="F116" s="323" t="s">
        <v>665</v>
      </c>
      <c r="G116" s="300"/>
      <c r="H116" s="300" t="s">
        <v>710</v>
      </c>
      <c r="I116" s="300" t="s">
        <v>700</v>
      </c>
      <c r="J116" s="300"/>
      <c r="K116" s="314"/>
    </row>
    <row r="117" s="1" customFormat="1" ht="15" customHeight="1">
      <c r="B117" s="325"/>
      <c r="C117" s="300" t="s">
        <v>60</v>
      </c>
      <c r="D117" s="300"/>
      <c r="E117" s="300"/>
      <c r="F117" s="323" t="s">
        <v>665</v>
      </c>
      <c r="G117" s="300"/>
      <c r="H117" s="300" t="s">
        <v>711</v>
      </c>
      <c r="I117" s="300" t="s">
        <v>712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713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659</v>
      </c>
      <c r="D123" s="315"/>
      <c r="E123" s="315"/>
      <c r="F123" s="315" t="s">
        <v>660</v>
      </c>
      <c r="G123" s="316"/>
      <c r="H123" s="315" t="s">
        <v>57</v>
      </c>
      <c r="I123" s="315" t="s">
        <v>60</v>
      </c>
      <c r="J123" s="315" t="s">
        <v>661</v>
      </c>
      <c r="K123" s="344"/>
    </row>
    <row r="124" s="1" customFormat="1" ht="17.25" customHeight="1">
      <c r="B124" s="343"/>
      <c r="C124" s="317" t="s">
        <v>662</v>
      </c>
      <c r="D124" s="317"/>
      <c r="E124" s="317"/>
      <c r="F124" s="318" t="s">
        <v>663</v>
      </c>
      <c r="G124" s="319"/>
      <c r="H124" s="317"/>
      <c r="I124" s="317"/>
      <c r="J124" s="317" t="s">
        <v>664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668</v>
      </c>
      <c r="D126" s="322"/>
      <c r="E126" s="322"/>
      <c r="F126" s="323" t="s">
        <v>665</v>
      </c>
      <c r="G126" s="300"/>
      <c r="H126" s="300" t="s">
        <v>705</v>
      </c>
      <c r="I126" s="300" t="s">
        <v>667</v>
      </c>
      <c r="J126" s="300">
        <v>120</v>
      </c>
      <c r="K126" s="348"/>
    </row>
    <row r="127" s="1" customFormat="1" ht="15" customHeight="1">
      <c r="B127" s="345"/>
      <c r="C127" s="300" t="s">
        <v>714</v>
      </c>
      <c r="D127" s="300"/>
      <c r="E127" s="300"/>
      <c r="F127" s="323" t="s">
        <v>665</v>
      </c>
      <c r="G127" s="300"/>
      <c r="H127" s="300" t="s">
        <v>715</v>
      </c>
      <c r="I127" s="300" t="s">
        <v>667</v>
      </c>
      <c r="J127" s="300" t="s">
        <v>716</v>
      </c>
      <c r="K127" s="348"/>
    </row>
    <row r="128" s="1" customFormat="1" ht="15" customHeight="1">
      <c r="B128" s="345"/>
      <c r="C128" s="300" t="s">
        <v>613</v>
      </c>
      <c r="D128" s="300"/>
      <c r="E128" s="300"/>
      <c r="F128" s="323" t="s">
        <v>665</v>
      </c>
      <c r="G128" s="300"/>
      <c r="H128" s="300" t="s">
        <v>717</v>
      </c>
      <c r="I128" s="300" t="s">
        <v>667</v>
      </c>
      <c r="J128" s="300" t="s">
        <v>716</v>
      </c>
      <c r="K128" s="348"/>
    </row>
    <row r="129" s="1" customFormat="1" ht="15" customHeight="1">
      <c r="B129" s="345"/>
      <c r="C129" s="300" t="s">
        <v>676</v>
      </c>
      <c r="D129" s="300"/>
      <c r="E129" s="300"/>
      <c r="F129" s="323" t="s">
        <v>671</v>
      </c>
      <c r="G129" s="300"/>
      <c r="H129" s="300" t="s">
        <v>677</v>
      </c>
      <c r="I129" s="300" t="s">
        <v>667</v>
      </c>
      <c r="J129" s="300">
        <v>15</v>
      </c>
      <c r="K129" s="348"/>
    </row>
    <row r="130" s="1" customFormat="1" ht="15" customHeight="1">
      <c r="B130" s="345"/>
      <c r="C130" s="326" t="s">
        <v>678</v>
      </c>
      <c r="D130" s="326"/>
      <c r="E130" s="326"/>
      <c r="F130" s="327" t="s">
        <v>671</v>
      </c>
      <c r="G130" s="326"/>
      <c r="H130" s="326" t="s">
        <v>679</v>
      </c>
      <c r="I130" s="326" t="s">
        <v>667</v>
      </c>
      <c r="J130" s="326">
        <v>15</v>
      </c>
      <c r="K130" s="348"/>
    </row>
    <row r="131" s="1" customFormat="1" ht="15" customHeight="1">
      <c r="B131" s="345"/>
      <c r="C131" s="326" t="s">
        <v>680</v>
      </c>
      <c r="D131" s="326"/>
      <c r="E131" s="326"/>
      <c r="F131" s="327" t="s">
        <v>671</v>
      </c>
      <c r="G131" s="326"/>
      <c r="H131" s="326" t="s">
        <v>681</v>
      </c>
      <c r="I131" s="326" t="s">
        <v>667</v>
      </c>
      <c r="J131" s="326">
        <v>20</v>
      </c>
      <c r="K131" s="348"/>
    </row>
    <row r="132" s="1" customFormat="1" ht="15" customHeight="1">
      <c r="B132" s="345"/>
      <c r="C132" s="326" t="s">
        <v>682</v>
      </c>
      <c r="D132" s="326"/>
      <c r="E132" s="326"/>
      <c r="F132" s="327" t="s">
        <v>671</v>
      </c>
      <c r="G132" s="326"/>
      <c r="H132" s="326" t="s">
        <v>683</v>
      </c>
      <c r="I132" s="326" t="s">
        <v>667</v>
      </c>
      <c r="J132" s="326">
        <v>20</v>
      </c>
      <c r="K132" s="348"/>
    </row>
    <row r="133" s="1" customFormat="1" ht="15" customHeight="1">
      <c r="B133" s="345"/>
      <c r="C133" s="300" t="s">
        <v>670</v>
      </c>
      <c r="D133" s="300"/>
      <c r="E133" s="300"/>
      <c r="F133" s="323" t="s">
        <v>671</v>
      </c>
      <c r="G133" s="300"/>
      <c r="H133" s="300" t="s">
        <v>705</v>
      </c>
      <c r="I133" s="300" t="s">
        <v>667</v>
      </c>
      <c r="J133" s="300">
        <v>50</v>
      </c>
      <c r="K133" s="348"/>
    </row>
    <row r="134" s="1" customFormat="1" ht="15" customHeight="1">
      <c r="B134" s="345"/>
      <c r="C134" s="300" t="s">
        <v>684</v>
      </c>
      <c r="D134" s="300"/>
      <c r="E134" s="300"/>
      <c r="F134" s="323" t="s">
        <v>671</v>
      </c>
      <c r="G134" s="300"/>
      <c r="H134" s="300" t="s">
        <v>705</v>
      </c>
      <c r="I134" s="300" t="s">
        <v>667</v>
      </c>
      <c r="J134" s="300">
        <v>50</v>
      </c>
      <c r="K134" s="348"/>
    </row>
    <row r="135" s="1" customFormat="1" ht="15" customHeight="1">
      <c r="B135" s="345"/>
      <c r="C135" s="300" t="s">
        <v>690</v>
      </c>
      <c r="D135" s="300"/>
      <c r="E135" s="300"/>
      <c r="F135" s="323" t="s">
        <v>671</v>
      </c>
      <c r="G135" s="300"/>
      <c r="H135" s="300" t="s">
        <v>705</v>
      </c>
      <c r="I135" s="300" t="s">
        <v>667</v>
      </c>
      <c r="J135" s="300">
        <v>50</v>
      </c>
      <c r="K135" s="348"/>
    </row>
    <row r="136" s="1" customFormat="1" ht="15" customHeight="1">
      <c r="B136" s="345"/>
      <c r="C136" s="300" t="s">
        <v>692</v>
      </c>
      <c r="D136" s="300"/>
      <c r="E136" s="300"/>
      <c r="F136" s="323" t="s">
        <v>671</v>
      </c>
      <c r="G136" s="300"/>
      <c r="H136" s="300" t="s">
        <v>705</v>
      </c>
      <c r="I136" s="300" t="s">
        <v>667</v>
      </c>
      <c r="J136" s="300">
        <v>50</v>
      </c>
      <c r="K136" s="348"/>
    </row>
    <row r="137" s="1" customFormat="1" ht="15" customHeight="1">
      <c r="B137" s="345"/>
      <c r="C137" s="300" t="s">
        <v>693</v>
      </c>
      <c r="D137" s="300"/>
      <c r="E137" s="300"/>
      <c r="F137" s="323" t="s">
        <v>671</v>
      </c>
      <c r="G137" s="300"/>
      <c r="H137" s="300" t="s">
        <v>718</v>
      </c>
      <c r="I137" s="300" t="s">
        <v>667</v>
      </c>
      <c r="J137" s="300">
        <v>255</v>
      </c>
      <c r="K137" s="348"/>
    </row>
    <row r="138" s="1" customFormat="1" ht="15" customHeight="1">
      <c r="B138" s="345"/>
      <c r="C138" s="300" t="s">
        <v>695</v>
      </c>
      <c r="D138" s="300"/>
      <c r="E138" s="300"/>
      <c r="F138" s="323" t="s">
        <v>665</v>
      </c>
      <c r="G138" s="300"/>
      <c r="H138" s="300" t="s">
        <v>719</v>
      </c>
      <c r="I138" s="300" t="s">
        <v>697</v>
      </c>
      <c r="J138" s="300"/>
      <c r="K138" s="348"/>
    </row>
    <row r="139" s="1" customFormat="1" ht="15" customHeight="1">
      <c r="B139" s="345"/>
      <c r="C139" s="300" t="s">
        <v>698</v>
      </c>
      <c r="D139" s="300"/>
      <c r="E139" s="300"/>
      <c r="F139" s="323" t="s">
        <v>665</v>
      </c>
      <c r="G139" s="300"/>
      <c r="H139" s="300" t="s">
        <v>720</v>
      </c>
      <c r="I139" s="300" t="s">
        <v>700</v>
      </c>
      <c r="J139" s="300"/>
      <c r="K139" s="348"/>
    </row>
    <row r="140" s="1" customFormat="1" ht="15" customHeight="1">
      <c r="B140" s="345"/>
      <c r="C140" s="300" t="s">
        <v>701</v>
      </c>
      <c r="D140" s="300"/>
      <c r="E140" s="300"/>
      <c r="F140" s="323" t="s">
        <v>665</v>
      </c>
      <c r="G140" s="300"/>
      <c r="H140" s="300" t="s">
        <v>701</v>
      </c>
      <c r="I140" s="300" t="s">
        <v>700</v>
      </c>
      <c r="J140" s="300"/>
      <c r="K140" s="348"/>
    </row>
    <row r="141" s="1" customFormat="1" ht="15" customHeight="1">
      <c r="B141" s="345"/>
      <c r="C141" s="300" t="s">
        <v>41</v>
      </c>
      <c r="D141" s="300"/>
      <c r="E141" s="300"/>
      <c r="F141" s="323" t="s">
        <v>665</v>
      </c>
      <c r="G141" s="300"/>
      <c r="H141" s="300" t="s">
        <v>721</v>
      </c>
      <c r="I141" s="300" t="s">
        <v>700</v>
      </c>
      <c r="J141" s="300"/>
      <c r="K141" s="348"/>
    </row>
    <row r="142" s="1" customFormat="1" ht="15" customHeight="1">
      <c r="B142" s="345"/>
      <c r="C142" s="300" t="s">
        <v>722</v>
      </c>
      <c r="D142" s="300"/>
      <c r="E142" s="300"/>
      <c r="F142" s="323" t="s">
        <v>665</v>
      </c>
      <c r="G142" s="300"/>
      <c r="H142" s="300" t="s">
        <v>723</v>
      </c>
      <c r="I142" s="300" t="s">
        <v>700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724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659</v>
      </c>
      <c r="D148" s="315"/>
      <c r="E148" s="315"/>
      <c r="F148" s="315" t="s">
        <v>660</v>
      </c>
      <c r="G148" s="316"/>
      <c r="H148" s="315" t="s">
        <v>57</v>
      </c>
      <c r="I148" s="315" t="s">
        <v>60</v>
      </c>
      <c r="J148" s="315" t="s">
        <v>661</v>
      </c>
      <c r="K148" s="314"/>
    </row>
    <row r="149" s="1" customFormat="1" ht="17.25" customHeight="1">
      <c r="B149" s="312"/>
      <c r="C149" s="317" t="s">
        <v>662</v>
      </c>
      <c r="D149" s="317"/>
      <c r="E149" s="317"/>
      <c r="F149" s="318" t="s">
        <v>663</v>
      </c>
      <c r="G149" s="319"/>
      <c r="H149" s="317"/>
      <c r="I149" s="317"/>
      <c r="J149" s="317" t="s">
        <v>664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668</v>
      </c>
      <c r="D151" s="300"/>
      <c r="E151" s="300"/>
      <c r="F151" s="353" t="s">
        <v>665</v>
      </c>
      <c r="G151" s="300"/>
      <c r="H151" s="352" t="s">
        <v>705</v>
      </c>
      <c r="I151" s="352" t="s">
        <v>667</v>
      </c>
      <c r="J151" s="352">
        <v>120</v>
      </c>
      <c r="K151" s="348"/>
    </row>
    <row r="152" s="1" customFormat="1" ht="15" customHeight="1">
      <c r="B152" s="325"/>
      <c r="C152" s="352" t="s">
        <v>714</v>
      </c>
      <c r="D152" s="300"/>
      <c r="E152" s="300"/>
      <c r="F152" s="353" t="s">
        <v>665</v>
      </c>
      <c r="G152" s="300"/>
      <c r="H152" s="352" t="s">
        <v>725</v>
      </c>
      <c r="I152" s="352" t="s">
        <v>667</v>
      </c>
      <c r="J152" s="352" t="s">
        <v>716</v>
      </c>
      <c r="K152" s="348"/>
    </row>
    <row r="153" s="1" customFormat="1" ht="15" customHeight="1">
      <c r="B153" s="325"/>
      <c r="C153" s="352" t="s">
        <v>613</v>
      </c>
      <c r="D153" s="300"/>
      <c r="E153" s="300"/>
      <c r="F153" s="353" t="s">
        <v>665</v>
      </c>
      <c r="G153" s="300"/>
      <c r="H153" s="352" t="s">
        <v>726</v>
      </c>
      <c r="I153" s="352" t="s">
        <v>667</v>
      </c>
      <c r="J153" s="352" t="s">
        <v>716</v>
      </c>
      <c r="K153" s="348"/>
    </row>
    <row r="154" s="1" customFormat="1" ht="15" customHeight="1">
      <c r="B154" s="325"/>
      <c r="C154" s="352" t="s">
        <v>670</v>
      </c>
      <c r="D154" s="300"/>
      <c r="E154" s="300"/>
      <c r="F154" s="353" t="s">
        <v>671</v>
      </c>
      <c r="G154" s="300"/>
      <c r="H154" s="352" t="s">
        <v>705</v>
      </c>
      <c r="I154" s="352" t="s">
        <v>667</v>
      </c>
      <c r="J154" s="352">
        <v>50</v>
      </c>
      <c r="K154" s="348"/>
    </row>
    <row r="155" s="1" customFormat="1" ht="15" customHeight="1">
      <c r="B155" s="325"/>
      <c r="C155" s="352" t="s">
        <v>673</v>
      </c>
      <c r="D155" s="300"/>
      <c r="E155" s="300"/>
      <c r="F155" s="353" t="s">
        <v>665</v>
      </c>
      <c r="G155" s="300"/>
      <c r="H155" s="352" t="s">
        <v>705</v>
      </c>
      <c r="I155" s="352" t="s">
        <v>675</v>
      </c>
      <c r="J155" s="352"/>
      <c r="K155" s="348"/>
    </row>
    <row r="156" s="1" customFormat="1" ht="15" customHeight="1">
      <c r="B156" s="325"/>
      <c r="C156" s="352" t="s">
        <v>684</v>
      </c>
      <c r="D156" s="300"/>
      <c r="E156" s="300"/>
      <c r="F156" s="353" t="s">
        <v>671</v>
      </c>
      <c r="G156" s="300"/>
      <c r="H156" s="352" t="s">
        <v>705</v>
      </c>
      <c r="I156" s="352" t="s">
        <v>667</v>
      </c>
      <c r="J156" s="352">
        <v>50</v>
      </c>
      <c r="K156" s="348"/>
    </row>
    <row r="157" s="1" customFormat="1" ht="15" customHeight="1">
      <c r="B157" s="325"/>
      <c r="C157" s="352" t="s">
        <v>692</v>
      </c>
      <c r="D157" s="300"/>
      <c r="E157" s="300"/>
      <c r="F157" s="353" t="s">
        <v>671</v>
      </c>
      <c r="G157" s="300"/>
      <c r="H157" s="352" t="s">
        <v>705</v>
      </c>
      <c r="I157" s="352" t="s">
        <v>667</v>
      </c>
      <c r="J157" s="352">
        <v>50</v>
      </c>
      <c r="K157" s="348"/>
    </row>
    <row r="158" s="1" customFormat="1" ht="15" customHeight="1">
      <c r="B158" s="325"/>
      <c r="C158" s="352" t="s">
        <v>690</v>
      </c>
      <c r="D158" s="300"/>
      <c r="E158" s="300"/>
      <c r="F158" s="353" t="s">
        <v>671</v>
      </c>
      <c r="G158" s="300"/>
      <c r="H158" s="352" t="s">
        <v>705</v>
      </c>
      <c r="I158" s="352" t="s">
        <v>667</v>
      </c>
      <c r="J158" s="352">
        <v>50</v>
      </c>
      <c r="K158" s="348"/>
    </row>
    <row r="159" s="1" customFormat="1" ht="15" customHeight="1">
      <c r="B159" s="325"/>
      <c r="C159" s="352" t="s">
        <v>96</v>
      </c>
      <c r="D159" s="300"/>
      <c r="E159" s="300"/>
      <c r="F159" s="353" t="s">
        <v>665</v>
      </c>
      <c r="G159" s="300"/>
      <c r="H159" s="352" t="s">
        <v>727</v>
      </c>
      <c r="I159" s="352" t="s">
        <v>667</v>
      </c>
      <c r="J159" s="352" t="s">
        <v>728</v>
      </c>
      <c r="K159" s="348"/>
    </row>
    <row r="160" s="1" customFormat="1" ht="15" customHeight="1">
      <c r="B160" s="325"/>
      <c r="C160" s="352" t="s">
        <v>729</v>
      </c>
      <c r="D160" s="300"/>
      <c r="E160" s="300"/>
      <c r="F160" s="353" t="s">
        <v>665</v>
      </c>
      <c r="G160" s="300"/>
      <c r="H160" s="352" t="s">
        <v>730</v>
      </c>
      <c r="I160" s="352" t="s">
        <v>700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731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659</v>
      </c>
      <c r="D166" s="315"/>
      <c r="E166" s="315"/>
      <c r="F166" s="315" t="s">
        <v>660</v>
      </c>
      <c r="G166" s="357"/>
      <c r="H166" s="358" t="s">
        <v>57</v>
      </c>
      <c r="I166" s="358" t="s">
        <v>60</v>
      </c>
      <c r="J166" s="315" t="s">
        <v>661</v>
      </c>
      <c r="K166" s="292"/>
    </row>
    <row r="167" s="1" customFormat="1" ht="17.25" customHeight="1">
      <c r="B167" s="293"/>
      <c r="C167" s="317" t="s">
        <v>662</v>
      </c>
      <c r="D167" s="317"/>
      <c r="E167" s="317"/>
      <c r="F167" s="318" t="s">
        <v>663</v>
      </c>
      <c r="G167" s="359"/>
      <c r="H167" s="360"/>
      <c r="I167" s="360"/>
      <c r="J167" s="317" t="s">
        <v>664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668</v>
      </c>
      <c r="D169" s="300"/>
      <c r="E169" s="300"/>
      <c r="F169" s="323" t="s">
        <v>665</v>
      </c>
      <c r="G169" s="300"/>
      <c r="H169" s="300" t="s">
        <v>705</v>
      </c>
      <c r="I169" s="300" t="s">
        <v>667</v>
      </c>
      <c r="J169" s="300">
        <v>120</v>
      </c>
      <c r="K169" s="348"/>
    </row>
    <row r="170" s="1" customFormat="1" ht="15" customHeight="1">
      <c r="B170" s="325"/>
      <c r="C170" s="300" t="s">
        <v>714</v>
      </c>
      <c r="D170" s="300"/>
      <c r="E170" s="300"/>
      <c r="F170" s="323" t="s">
        <v>665</v>
      </c>
      <c r="G170" s="300"/>
      <c r="H170" s="300" t="s">
        <v>715</v>
      </c>
      <c r="I170" s="300" t="s">
        <v>667</v>
      </c>
      <c r="J170" s="300" t="s">
        <v>716</v>
      </c>
      <c r="K170" s="348"/>
    </row>
    <row r="171" s="1" customFormat="1" ht="15" customHeight="1">
      <c r="B171" s="325"/>
      <c r="C171" s="300" t="s">
        <v>613</v>
      </c>
      <c r="D171" s="300"/>
      <c r="E171" s="300"/>
      <c r="F171" s="323" t="s">
        <v>665</v>
      </c>
      <c r="G171" s="300"/>
      <c r="H171" s="300" t="s">
        <v>732</v>
      </c>
      <c r="I171" s="300" t="s">
        <v>667</v>
      </c>
      <c r="J171" s="300" t="s">
        <v>716</v>
      </c>
      <c r="K171" s="348"/>
    </row>
    <row r="172" s="1" customFormat="1" ht="15" customHeight="1">
      <c r="B172" s="325"/>
      <c r="C172" s="300" t="s">
        <v>670</v>
      </c>
      <c r="D172" s="300"/>
      <c r="E172" s="300"/>
      <c r="F172" s="323" t="s">
        <v>671</v>
      </c>
      <c r="G172" s="300"/>
      <c r="H172" s="300" t="s">
        <v>732</v>
      </c>
      <c r="I172" s="300" t="s">
        <v>667</v>
      </c>
      <c r="J172" s="300">
        <v>50</v>
      </c>
      <c r="K172" s="348"/>
    </row>
    <row r="173" s="1" customFormat="1" ht="15" customHeight="1">
      <c r="B173" s="325"/>
      <c r="C173" s="300" t="s">
        <v>673</v>
      </c>
      <c r="D173" s="300"/>
      <c r="E173" s="300"/>
      <c r="F173" s="323" t="s">
        <v>665</v>
      </c>
      <c r="G173" s="300"/>
      <c r="H173" s="300" t="s">
        <v>732</v>
      </c>
      <c r="I173" s="300" t="s">
        <v>675</v>
      </c>
      <c r="J173" s="300"/>
      <c r="K173" s="348"/>
    </row>
    <row r="174" s="1" customFormat="1" ht="15" customHeight="1">
      <c r="B174" s="325"/>
      <c r="C174" s="300" t="s">
        <v>684</v>
      </c>
      <c r="D174" s="300"/>
      <c r="E174" s="300"/>
      <c r="F174" s="323" t="s">
        <v>671</v>
      </c>
      <c r="G174" s="300"/>
      <c r="H174" s="300" t="s">
        <v>732</v>
      </c>
      <c r="I174" s="300" t="s">
        <v>667</v>
      </c>
      <c r="J174" s="300">
        <v>50</v>
      </c>
      <c r="K174" s="348"/>
    </row>
    <row r="175" s="1" customFormat="1" ht="15" customHeight="1">
      <c r="B175" s="325"/>
      <c r="C175" s="300" t="s">
        <v>692</v>
      </c>
      <c r="D175" s="300"/>
      <c r="E175" s="300"/>
      <c r="F175" s="323" t="s">
        <v>671</v>
      </c>
      <c r="G175" s="300"/>
      <c r="H175" s="300" t="s">
        <v>732</v>
      </c>
      <c r="I175" s="300" t="s">
        <v>667</v>
      </c>
      <c r="J175" s="300">
        <v>50</v>
      </c>
      <c r="K175" s="348"/>
    </row>
    <row r="176" s="1" customFormat="1" ht="15" customHeight="1">
      <c r="B176" s="325"/>
      <c r="C176" s="300" t="s">
        <v>690</v>
      </c>
      <c r="D176" s="300"/>
      <c r="E176" s="300"/>
      <c r="F176" s="323" t="s">
        <v>671</v>
      </c>
      <c r="G176" s="300"/>
      <c r="H176" s="300" t="s">
        <v>732</v>
      </c>
      <c r="I176" s="300" t="s">
        <v>667</v>
      </c>
      <c r="J176" s="300">
        <v>50</v>
      </c>
      <c r="K176" s="348"/>
    </row>
    <row r="177" s="1" customFormat="1" ht="15" customHeight="1">
      <c r="B177" s="325"/>
      <c r="C177" s="300" t="s">
        <v>108</v>
      </c>
      <c r="D177" s="300"/>
      <c r="E177" s="300"/>
      <c r="F177" s="323" t="s">
        <v>665</v>
      </c>
      <c r="G177" s="300"/>
      <c r="H177" s="300" t="s">
        <v>733</v>
      </c>
      <c r="I177" s="300" t="s">
        <v>734</v>
      </c>
      <c r="J177" s="300"/>
      <c r="K177" s="348"/>
    </row>
    <row r="178" s="1" customFormat="1" ht="15" customHeight="1">
      <c r="B178" s="325"/>
      <c r="C178" s="300" t="s">
        <v>60</v>
      </c>
      <c r="D178" s="300"/>
      <c r="E178" s="300"/>
      <c r="F178" s="323" t="s">
        <v>665</v>
      </c>
      <c r="G178" s="300"/>
      <c r="H178" s="300" t="s">
        <v>735</v>
      </c>
      <c r="I178" s="300" t="s">
        <v>736</v>
      </c>
      <c r="J178" s="300">
        <v>1</v>
      </c>
      <c r="K178" s="348"/>
    </row>
    <row r="179" s="1" customFormat="1" ht="15" customHeight="1">
      <c r="B179" s="325"/>
      <c r="C179" s="300" t="s">
        <v>56</v>
      </c>
      <c r="D179" s="300"/>
      <c r="E179" s="300"/>
      <c r="F179" s="323" t="s">
        <v>665</v>
      </c>
      <c r="G179" s="300"/>
      <c r="H179" s="300" t="s">
        <v>737</v>
      </c>
      <c r="I179" s="300" t="s">
        <v>667</v>
      </c>
      <c r="J179" s="300">
        <v>20</v>
      </c>
      <c r="K179" s="348"/>
    </row>
    <row r="180" s="1" customFormat="1" ht="15" customHeight="1">
      <c r="B180" s="325"/>
      <c r="C180" s="300" t="s">
        <v>57</v>
      </c>
      <c r="D180" s="300"/>
      <c r="E180" s="300"/>
      <c r="F180" s="323" t="s">
        <v>665</v>
      </c>
      <c r="G180" s="300"/>
      <c r="H180" s="300" t="s">
        <v>738</v>
      </c>
      <c r="I180" s="300" t="s">
        <v>667</v>
      </c>
      <c r="J180" s="300">
        <v>255</v>
      </c>
      <c r="K180" s="348"/>
    </row>
    <row r="181" s="1" customFormat="1" ht="15" customHeight="1">
      <c r="B181" s="325"/>
      <c r="C181" s="300" t="s">
        <v>109</v>
      </c>
      <c r="D181" s="300"/>
      <c r="E181" s="300"/>
      <c r="F181" s="323" t="s">
        <v>665</v>
      </c>
      <c r="G181" s="300"/>
      <c r="H181" s="300" t="s">
        <v>629</v>
      </c>
      <c r="I181" s="300" t="s">
        <v>667</v>
      </c>
      <c r="J181" s="300">
        <v>10</v>
      </c>
      <c r="K181" s="348"/>
    </row>
    <row r="182" s="1" customFormat="1" ht="15" customHeight="1">
      <c r="B182" s="325"/>
      <c r="C182" s="300" t="s">
        <v>110</v>
      </c>
      <c r="D182" s="300"/>
      <c r="E182" s="300"/>
      <c r="F182" s="323" t="s">
        <v>665</v>
      </c>
      <c r="G182" s="300"/>
      <c r="H182" s="300" t="s">
        <v>739</v>
      </c>
      <c r="I182" s="300" t="s">
        <v>700</v>
      </c>
      <c r="J182" s="300"/>
      <c r="K182" s="348"/>
    </row>
    <row r="183" s="1" customFormat="1" ht="15" customHeight="1">
      <c r="B183" s="325"/>
      <c r="C183" s="300" t="s">
        <v>740</v>
      </c>
      <c r="D183" s="300"/>
      <c r="E183" s="300"/>
      <c r="F183" s="323" t="s">
        <v>665</v>
      </c>
      <c r="G183" s="300"/>
      <c r="H183" s="300" t="s">
        <v>741</v>
      </c>
      <c r="I183" s="300" t="s">
        <v>700</v>
      </c>
      <c r="J183" s="300"/>
      <c r="K183" s="348"/>
    </row>
    <row r="184" s="1" customFormat="1" ht="15" customHeight="1">
      <c r="B184" s="325"/>
      <c r="C184" s="300" t="s">
        <v>729</v>
      </c>
      <c r="D184" s="300"/>
      <c r="E184" s="300"/>
      <c r="F184" s="323" t="s">
        <v>665</v>
      </c>
      <c r="G184" s="300"/>
      <c r="H184" s="300" t="s">
        <v>742</v>
      </c>
      <c r="I184" s="300" t="s">
        <v>700</v>
      </c>
      <c r="J184" s="300"/>
      <c r="K184" s="348"/>
    </row>
    <row r="185" s="1" customFormat="1" ht="15" customHeight="1">
      <c r="B185" s="325"/>
      <c r="C185" s="300" t="s">
        <v>112</v>
      </c>
      <c r="D185" s="300"/>
      <c r="E185" s="300"/>
      <c r="F185" s="323" t="s">
        <v>671</v>
      </c>
      <c r="G185" s="300"/>
      <c r="H185" s="300" t="s">
        <v>743</v>
      </c>
      <c r="I185" s="300" t="s">
        <v>667</v>
      </c>
      <c r="J185" s="300">
        <v>50</v>
      </c>
      <c r="K185" s="348"/>
    </row>
    <row r="186" s="1" customFormat="1" ht="15" customHeight="1">
      <c r="B186" s="325"/>
      <c r="C186" s="300" t="s">
        <v>744</v>
      </c>
      <c r="D186" s="300"/>
      <c r="E186" s="300"/>
      <c r="F186" s="323" t="s">
        <v>671</v>
      </c>
      <c r="G186" s="300"/>
      <c r="H186" s="300" t="s">
        <v>745</v>
      </c>
      <c r="I186" s="300" t="s">
        <v>746</v>
      </c>
      <c r="J186" s="300"/>
      <c r="K186" s="348"/>
    </row>
    <row r="187" s="1" customFormat="1" ht="15" customHeight="1">
      <c r="B187" s="325"/>
      <c r="C187" s="300" t="s">
        <v>747</v>
      </c>
      <c r="D187" s="300"/>
      <c r="E187" s="300"/>
      <c r="F187" s="323" t="s">
        <v>671</v>
      </c>
      <c r="G187" s="300"/>
      <c r="H187" s="300" t="s">
        <v>748</v>
      </c>
      <c r="I187" s="300" t="s">
        <v>746</v>
      </c>
      <c r="J187" s="300"/>
      <c r="K187" s="348"/>
    </row>
    <row r="188" s="1" customFormat="1" ht="15" customHeight="1">
      <c r="B188" s="325"/>
      <c r="C188" s="300" t="s">
        <v>749</v>
      </c>
      <c r="D188" s="300"/>
      <c r="E188" s="300"/>
      <c r="F188" s="323" t="s">
        <v>671</v>
      </c>
      <c r="G188" s="300"/>
      <c r="H188" s="300" t="s">
        <v>750</v>
      </c>
      <c r="I188" s="300" t="s">
        <v>746</v>
      </c>
      <c r="J188" s="300"/>
      <c r="K188" s="348"/>
    </row>
    <row r="189" s="1" customFormat="1" ht="15" customHeight="1">
      <c r="B189" s="325"/>
      <c r="C189" s="361" t="s">
        <v>751</v>
      </c>
      <c r="D189" s="300"/>
      <c r="E189" s="300"/>
      <c r="F189" s="323" t="s">
        <v>671</v>
      </c>
      <c r="G189" s="300"/>
      <c r="H189" s="300" t="s">
        <v>752</v>
      </c>
      <c r="I189" s="300" t="s">
        <v>753</v>
      </c>
      <c r="J189" s="362" t="s">
        <v>754</v>
      </c>
      <c r="K189" s="348"/>
    </row>
    <row r="190" s="1" customFormat="1" ht="15" customHeight="1">
      <c r="B190" s="325"/>
      <c r="C190" s="361" t="s">
        <v>45</v>
      </c>
      <c r="D190" s="300"/>
      <c r="E190" s="300"/>
      <c r="F190" s="323" t="s">
        <v>665</v>
      </c>
      <c r="G190" s="300"/>
      <c r="H190" s="297" t="s">
        <v>755</v>
      </c>
      <c r="I190" s="300" t="s">
        <v>756</v>
      </c>
      <c r="J190" s="300"/>
      <c r="K190" s="348"/>
    </row>
    <row r="191" s="1" customFormat="1" ht="15" customHeight="1">
      <c r="B191" s="325"/>
      <c r="C191" s="361" t="s">
        <v>757</v>
      </c>
      <c r="D191" s="300"/>
      <c r="E191" s="300"/>
      <c r="F191" s="323" t="s">
        <v>665</v>
      </c>
      <c r="G191" s="300"/>
      <c r="H191" s="300" t="s">
        <v>758</v>
      </c>
      <c r="I191" s="300" t="s">
        <v>700</v>
      </c>
      <c r="J191" s="300"/>
      <c r="K191" s="348"/>
    </row>
    <row r="192" s="1" customFormat="1" ht="15" customHeight="1">
      <c r="B192" s="325"/>
      <c r="C192" s="361" t="s">
        <v>759</v>
      </c>
      <c r="D192" s="300"/>
      <c r="E192" s="300"/>
      <c r="F192" s="323" t="s">
        <v>665</v>
      </c>
      <c r="G192" s="300"/>
      <c r="H192" s="300" t="s">
        <v>760</v>
      </c>
      <c r="I192" s="300" t="s">
        <v>700</v>
      </c>
      <c r="J192" s="300"/>
      <c r="K192" s="348"/>
    </row>
    <row r="193" s="1" customFormat="1" ht="15" customHeight="1">
      <c r="B193" s="325"/>
      <c r="C193" s="361" t="s">
        <v>761</v>
      </c>
      <c r="D193" s="300"/>
      <c r="E193" s="300"/>
      <c r="F193" s="323" t="s">
        <v>671</v>
      </c>
      <c r="G193" s="300"/>
      <c r="H193" s="300" t="s">
        <v>762</v>
      </c>
      <c r="I193" s="300" t="s">
        <v>700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763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764</v>
      </c>
      <c r="D200" s="364"/>
      <c r="E200" s="364"/>
      <c r="F200" s="364" t="s">
        <v>765</v>
      </c>
      <c r="G200" s="365"/>
      <c r="H200" s="364" t="s">
        <v>766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756</v>
      </c>
      <c r="D202" s="300"/>
      <c r="E202" s="300"/>
      <c r="F202" s="323" t="s">
        <v>46</v>
      </c>
      <c r="G202" s="300"/>
      <c r="H202" s="300" t="s">
        <v>767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47</v>
      </c>
      <c r="G203" s="300"/>
      <c r="H203" s="300" t="s">
        <v>768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50</v>
      </c>
      <c r="G204" s="300"/>
      <c r="H204" s="300" t="s">
        <v>769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48</v>
      </c>
      <c r="G205" s="300"/>
      <c r="H205" s="300" t="s">
        <v>770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49</v>
      </c>
      <c r="G206" s="300"/>
      <c r="H206" s="300" t="s">
        <v>771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712</v>
      </c>
      <c r="D208" s="300"/>
      <c r="E208" s="300"/>
      <c r="F208" s="323" t="s">
        <v>82</v>
      </c>
      <c r="G208" s="300"/>
      <c r="H208" s="300" t="s">
        <v>772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607</v>
      </c>
      <c r="G209" s="300"/>
      <c r="H209" s="300" t="s">
        <v>608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605</v>
      </c>
      <c r="G210" s="300"/>
      <c r="H210" s="300" t="s">
        <v>773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609</v>
      </c>
      <c r="G211" s="361"/>
      <c r="H211" s="352" t="s">
        <v>610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611</v>
      </c>
      <c r="G212" s="361"/>
      <c r="H212" s="352" t="s">
        <v>774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736</v>
      </c>
      <c r="D214" s="300"/>
      <c r="E214" s="300"/>
      <c r="F214" s="323">
        <v>1</v>
      </c>
      <c r="G214" s="361"/>
      <c r="H214" s="352" t="s">
        <v>775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776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777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778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2022-01-07T15:12:43Z</dcterms:created>
  <dcterms:modified xsi:type="dcterms:W3CDTF">2022-01-07T15:12:53Z</dcterms:modified>
</cp:coreProperties>
</file>