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VEŘEJNÉ ZAKÁZKY\Verejne zakazky 2025\ZS Husova nabytek + IT\"/>
    </mc:Choice>
  </mc:AlternateContent>
  <bookViews>
    <workbookView xWindow="0" yWindow="0" windowWidth="16380" windowHeight="8190" tabRatio="640"/>
  </bookViews>
  <sheets>
    <sheet name="Cenová rekapitulace" sheetId="1" r:id="rId1"/>
    <sheet name="Učebna IT" sheetId="2" r:id="rId2"/>
    <sheet name="Učebna fyziky a přírodních věd" sheetId="3" r:id="rId3"/>
    <sheet name="Kabinet IT" sheetId="4" r:id="rId4"/>
    <sheet name="Kabinet fyziky a přírodních věd" sheetId="5" r:id="rId5"/>
    <sheet name="Cvičná kuchyňka" sheetId="6" r:id="rId6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17" i="5"/>
  <c r="G16" i="5"/>
  <c r="G15" i="5"/>
  <c r="G14" i="5"/>
  <c r="G13" i="5"/>
  <c r="G12" i="5"/>
  <c r="G11" i="5"/>
  <c r="G10" i="5"/>
  <c r="G9" i="5"/>
  <c r="G8" i="5"/>
  <c r="G7" i="5"/>
  <c r="G6" i="5"/>
  <c r="G12" i="4"/>
  <c r="G11" i="4"/>
  <c r="G10" i="4"/>
  <c r="G9" i="4"/>
  <c r="G8" i="4"/>
  <c r="G7" i="4"/>
  <c r="G6" i="4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17" i="2"/>
  <c r="G16" i="2"/>
  <c r="G15" i="2"/>
  <c r="G14" i="2"/>
  <c r="G13" i="2"/>
  <c r="G12" i="2"/>
  <c r="G11" i="2"/>
  <c r="G10" i="2"/>
  <c r="G9" i="2"/>
  <c r="G8" i="2"/>
  <c r="G7" i="2"/>
  <c r="G6" i="2"/>
  <c r="G12" i="6" l="1"/>
  <c r="G13" i="6" s="1"/>
  <c r="G14" i="6" s="1"/>
  <c r="G18" i="5"/>
  <c r="G19" i="5" s="1"/>
  <c r="G13" i="4"/>
  <c r="G14" i="4" s="1"/>
  <c r="G21" i="3"/>
  <c r="E32" i="1" s="1"/>
  <c r="F32" i="1" s="1"/>
  <c r="G18" i="2"/>
  <c r="G19" i="2" s="1"/>
  <c r="E33" i="1"/>
  <c r="F33" i="1" s="1"/>
  <c r="E35" i="1" l="1"/>
  <c r="F35" i="1" s="1"/>
  <c r="E34" i="1"/>
  <c r="F34" i="1" s="1"/>
  <c r="G20" i="5"/>
  <c r="G15" i="4"/>
  <c r="G22" i="3"/>
  <c r="G23" i="3" s="1"/>
  <c r="E31" i="1"/>
  <c r="F31" i="1" s="1"/>
  <c r="G20" i="2"/>
  <c r="F29" i="1" l="1"/>
  <c r="E29" i="1"/>
</calcChain>
</file>

<file path=xl/sharedStrings.xml><?xml version="1.0" encoding="utf-8"?>
<sst xmlns="http://schemas.openxmlformats.org/spreadsheetml/2006/main" count="237" uniqueCount="125">
  <si>
    <t>CENOVÁ  REKAPITULACE</t>
  </si>
  <si>
    <t>Akce:</t>
  </si>
  <si>
    <t>ZŠ Dr. Peška Husova 9, Chrudim – nábytek</t>
  </si>
  <si>
    <t>Místo:</t>
  </si>
  <si>
    <t>Chrudim</t>
  </si>
  <si>
    <t>Datum vypracování:</t>
  </si>
  <si>
    <t>Zadavatel:</t>
  </si>
  <si>
    <t>Město Chrudim</t>
  </si>
  <si>
    <t>Pardubická 67</t>
  </si>
  <si>
    <t>537 16 Chrudim</t>
  </si>
  <si>
    <t>Zhotovitel:</t>
  </si>
  <si>
    <t>Kontakt:</t>
  </si>
  <si>
    <t>Položka</t>
  </si>
  <si>
    <t>Cena bez DPH</t>
  </si>
  <si>
    <t>Cena vč. DPH</t>
  </si>
  <si>
    <t>Náklady akce celkem</t>
  </si>
  <si>
    <t>01</t>
  </si>
  <si>
    <t>Učebna IT</t>
  </si>
  <si>
    <t>02</t>
  </si>
  <si>
    <t>Učebna fyziky a přírodních věd</t>
  </si>
  <si>
    <t>03</t>
  </si>
  <si>
    <t>Kabinet IT</t>
  </si>
  <si>
    <t>04</t>
  </si>
  <si>
    <t>Kabinet fyziky</t>
  </si>
  <si>
    <t>05</t>
  </si>
  <si>
    <t>Cvičná kuchyňka</t>
  </si>
  <si>
    <t>ZŠ Dr. Peška Husova 9, Chrudim</t>
  </si>
  <si>
    <t>Číslo
položky</t>
  </si>
  <si>
    <t>Název</t>
  </si>
  <si>
    <t>Požadované technické parametry</t>
  </si>
  <si>
    <t>Počet ks</t>
  </si>
  <si>
    <t>Kč / jednotka
bez DPH</t>
  </si>
  <si>
    <t>Kč / celkem
bez DPH</t>
  </si>
  <si>
    <t>ICT</t>
  </si>
  <si>
    <t>1.</t>
  </si>
  <si>
    <t>Katedra učitele</t>
  </si>
  <si>
    <t xml:space="preserve">Katedra  PC učebny přizpůsobena pro osazení techniky jazykové laboratoře a PC. Vnější rozměry katedry š x v x h 1600 × 680 × 760 mm, 2× kabelová průchodka. V pravé části katedry umístěna uzamykatelná skříňka na soklu o vnitřních rozměrech š x v x h 510 × 632 × 688 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 pro možnost umístění interface jazykové laboratoře. Vytvořený propoj mezi prostorem uzamykatelné skříňky a falešnými zády. Možnost napojení katedry na kabelové žlaby pro studentské stoly. Standardně použité materiály: oboustranně laminovaná dřevotřísková deska tloušťky min. 19 mm. ABS hrany tloušťky 2 mm na pohledových hranách a ABS hrany tloušťky 1 mm na nepohledových hranách. Hrany lepeny voděodolným PUR lepidlem.  </t>
  </si>
  <si>
    <t>2.</t>
  </si>
  <si>
    <t>Židle pro učitele</t>
  </si>
  <si>
    <t>Ergonomická židle se sedákem potaženým látkou a opěrákem ze síťoviny, asynchronní mechanika, nastavitelná výška, područky s nastavením výšky, hloubky i rotace, sedák se šířkou min 49 cm a hloubkou min 52 cm, opěrák s výškou 58 cm, nosnost min 150 kg, kolečka pro PVC podlahy, úhlově a výškově nastavitelná hlavová opěrka, hloubkově a výškově nastavitelná bederní opěrka. Barva černá nebo tmavé odstíny šedé.</t>
  </si>
  <si>
    <t>3.</t>
  </si>
  <si>
    <t>Skříň na pomůcky, uzamykatelná</t>
  </si>
  <si>
    <t xml:space="preserve">Skříň 4-dveřová , 5x police, plné dveře, uzamykatelná.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1x pevná a 4x výškově nastavitelná police. Skříň má rektifikační nohy, dveřní závěsy s úhlem otevření 270°, celokovové úchytky. Rozměry š x v x h 800 x 2000x 420 mm. </t>
  </si>
  <si>
    <t>4.</t>
  </si>
  <si>
    <t>Otevřený regál nízký</t>
  </si>
  <si>
    <t xml:space="preserve">Regál otevřený s mezistěnou, 4x police.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4x výškově nastavitelná police. Skříň má rektifikační nohy. Rozměry š x v x h 800 x 1100 x 400 mm. </t>
  </si>
  <si>
    <t>5.</t>
  </si>
  <si>
    <t>Otevřený regál nízký 2</t>
  </si>
  <si>
    <t xml:space="preserve">Regál otevřený s mezistěnou, 4x police.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4x výškově nastavitelná police. Skříň má rektifikační nohy. Rozměry š x v x h 400 x 1100 x 400 mm. </t>
  </si>
  <si>
    <t>7.</t>
  </si>
  <si>
    <t>Otevřený regál nízký, pojízdný 2</t>
  </si>
  <si>
    <t xml:space="preserve">Regál otevřený s mezistěnou, 4x police.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4x výškově nastavitelná police. Skříň má kovový rám se zátěžovými kladkami (kolečky).  Rozměry š x v x h 800 x 1100 x 400 mm. </t>
  </si>
  <si>
    <t>8.</t>
  </si>
  <si>
    <t>Stůl žákovský</t>
  </si>
  <si>
    <t xml:space="preserve">Stůl s odolnou deskou a kabelovým kanálem. Kanál má uzamykatelnou výklopnou desku. Po odklopení desky se odkryje kanál po celé šíři stolu. Kanál je připraven pro rozvody silno a slaboproudu, které mohou vést do kanálu nohou stolu z podlahy. Mezi deskou stolu a kanálu je měkká guma pro možnost vedení kabelů do kanálu aniž by byly poškozeny a deska se tak dala zavřít. Možnost kotvení do podlahy. Deska vyrobena z oboustranně laminované LTD desky o celkové tloušťce 22 mm, olepena ABS hranou tl. min. 2 mm na vnějších hranách a 2 mm na straně s těsnící gumou. Hrany lepeny voděodolným PUR lepidlem. Konstrukce stolu: nohy z plochooválných ocelových profilů 80x25 mm, spodní horizontální část podnože je tunelový profil 55x35, který má v sobě otvor pro rozvedení elektra svislým profilem, zakončený rektifikačními zátkami standardně v odstínu RAL 7040. Rám pod deskou z čtvercových profilů 30x30 mm, tl. plechu všech profilů min. 2 mm. Podnož lakována práškovým lakem v odstínech RAL. Rozměry š x v x h 1600 x 760 x 650.   Součástí stolu je 2 x PC box.		</t>
  </si>
  <si>
    <t>9.</t>
  </si>
  <si>
    <t>Stůl žákovský 2</t>
  </si>
  <si>
    <t xml:space="preserve">Stůl s odolnou deskou a kabelovým kanálem. Kanál má uzamykatelnou výklopnou desku. Po odklopení desky se odkryje kanál po celé šíři stolu. Kanál je připraven pro rozvody silno a slaboproudu, které mohou vést do kanálu nohou stolu z podlahy. Mezi deskou stolu a kanálu je měkká guma pro možnost vedení kabelů do kanálu aniž by byly poškozeny a deska se tak dala zavřít. Možnost kotvení do podlahy. Deska vyrobena z oboustranně laminované LTD desky o celkové tloušťce 22 mm, olepena ABS hranou tl. min. 2 mm na vnějších hranách a 2 mm na straně s těsnící gumou. Hrany lepeny voděodolným PUR lepidlem. Konstrukce stolu: nohy z plochooválných ocelových profilů 80x25 mm, spodní horizontální část podnože je tunelový profil 55x35, který má v sobě otvor pro rozvedení elektra svislým profilem, zakončený rektifikačními zátkami standardně v odstínu RAL 7040. Rám pod deskou z čtvercových profilů 30x30 mm, tl. plechu všech profilů min. 2 mm. Podnož lakována práškovým lakem v odstínech RAL. Rozměry š x v x h 2000 x 760 x 650.   Součástí stolu je 2 x PC box.		</t>
  </si>
  <si>
    <t>10.</t>
  </si>
  <si>
    <t>Stůl žákovský 3</t>
  </si>
  <si>
    <t xml:space="preserve">Stůl pro žáka, použitelný jako plocha pro pokusy a kolaborativní výuku, ale také jako standardní stůl pro potřeby kmenové učebny. Šířka 800mm a hloubka min. 650mm. Standardní minimální použité materiály: ocelové profily ovál 80x25x2mm, D 55x35x2mm, hranol, 30x30x2mm, HPL deska min. 23,6 mm (22mm DTD+2x0,8mm HPL), ABS hrana min. 2 mm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elektrický zámek. Volba barevného provedení alespoň ze čtyř barevných variant. 
</t>
  </si>
  <si>
    <t>11.</t>
  </si>
  <si>
    <t>Obklad zadní stěny</t>
  </si>
  <si>
    <t xml:space="preserve">Deskový obklad zadní stěny, nutné zaměření dodavatelem na místě, rozměr cca 4050x1100 mm, síla desky LTD 12mm. </t>
  </si>
  <si>
    <t>12.</t>
  </si>
  <si>
    <t>Židle pro žáky</t>
  </si>
  <si>
    <t xml:space="preserve">
Otočná výškově nastavitelná, pojízdná židle s ergonomickým plastovým šálovým sedákem. Jednodílný sedák s opěrákem má kruhový otvor v opěradle pro jednoduché uchopení. Plast je polypropylenový se vzduchovým polštářem, snadno omyvatelný, s jemnou strukturou bez horní perforace a drážek. Velikost 6. Možnost výběru z více barev. Podnoží je složené z kovového pětiramenného kříže opatřeného kolečky a plynového pístu pro snadné nastavení výšky sedu v rozmezí cca 455 - 580 mm od podlahy. Certifikováno dle EU ČSN EN 1729 - Židle a stoly pro vzdělávací instituce. Certifikát je povinný výrobce na vyžádání předložit. </t>
  </si>
  <si>
    <t>13.</t>
  </si>
  <si>
    <t>Ostatní náklady</t>
  </si>
  <si>
    <t xml:space="preserve">
Náklady na dopravu, roznosu po budově, montáž na místě a ostatní náklady - ocenit jako komplet</t>
  </si>
  <si>
    <t>Cena celkem (bez DPH)</t>
  </si>
  <si>
    <t>DPH (21%)</t>
  </si>
  <si>
    <t>Cena celkem (s DPH)</t>
  </si>
  <si>
    <t>UPV</t>
  </si>
  <si>
    <t xml:space="preserve">Demonstrační stůl </t>
  </si>
  <si>
    <t>Skříň na pomůcky, uzamykatelná 2</t>
  </si>
  <si>
    <t>Skříň na pomůcky, uzamykatelná 3</t>
  </si>
  <si>
    <t>6.</t>
  </si>
  <si>
    <t xml:space="preserve">Otevřený regál nízký, pojízdný </t>
  </si>
  <si>
    <t xml:space="preserve">Napájecí zdroj pro zámky </t>
  </si>
  <si>
    <t>Laboratorní zdroj</t>
  </si>
  <si>
    <t xml:space="preserve">Židle je vyrobena z kovové pružné konstrukce a plastového skořepinového sedáku. Židle je stohovatelná min. 5 ks na sebe nebo min. 14 na kovový stojan. Konstrukce je ohýbána z kovového profilu o průřezu: 22 mm trubka s minimální tloušťkou stěny 2,5mm. Konstrukce je povrchově ošetřena práškovým vypalovacím lakem v odstínu RAL. Židli tvoří jednodílný sedák s opěrákem, který má kruhový otvor v opěradle pro jednoduché uchopení. Plast je polypropylenový, se vzduchovým polštářem, snadno omyvatelný, s jemnou strukturou bez horní perforace a drážek. Velikost 6. Možnost výběru z více barev – alespoň 7. Certifikováno dle EU ČSN EN 1729 - Židle a stoly pro vzdělávací instituce. Certifikát je povinný výrobce na vyžádání předložit. </t>
  </si>
  <si>
    <t>14.</t>
  </si>
  <si>
    <t>Rozvody NN a ovládání elektromagnetických zámků v žákovských stolech, rozvody v učitelské katedře</t>
  </si>
  <si>
    <t>V každém žákovském stole umístit do uzamykatelného kanálu (součást konstrukce stolu) parapetní kanál 90x55 včetně dvou zdířek na rozvod NN pro žáky. Zároveň položit kompletní kabeláž pro rozvody NN a rozvody ovládání elektromagnetických zámků do všech žákovských stolů. Tyto rozvody budou do kanálu ve stolech zavedeny nohou stolu, kdy k noze stolu budou přivedeny připravenými chráničkami v podlaze, které budou připraveny v rámci stavby. Včetně kompletní instalace a zapojení. V učitelské katedře zajistit připojení zdroje NN na rozvody NN do žákovských stolů rozvodným boxem se svorkovnicí. V učitelském stole dále připravit 4x silovou zásuvku 230V včetně zapojení na rozvod 230V připravený v rámci stavby. V učitelské katedře dále připravit parapetní kanál a zdířky pro rozvod NN pro učitele. Ocenit jako komplet.</t>
  </si>
  <si>
    <t>15.</t>
  </si>
  <si>
    <t>4.18 Kabinet</t>
  </si>
  <si>
    <t>Stůl pro učitele</t>
  </si>
  <si>
    <t>Šatní skříň</t>
  </si>
  <si>
    <t>Skříň nízká, 2x dveře</t>
  </si>
  <si>
    <t>Skříň nízká, 2x posuvné dveře</t>
  </si>
  <si>
    <t>4.09 Kabinet</t>
  </si>
  <si>
    <t xml:space="preserve">Stůl vyrobený z kovové konstrukce a z laminované dřevotřískové desky. Konstrukce je svařena z ocelovch trubek o průřezu: 50 mm a odélníkových profilů 40 x 20 mm jekl, všechny s tloušťkou stěny min. 2 mm. Konstrukce je povrchově ošetřena práškovým vypalovacím lakem v odstínu RAL. Pracovní deska z oboustranně laminované dřevotřískové desky o tloušťce 22 mm a zádová deska o tloušťce 19 mm, ABS hrany o tloušťce min. 2 mm jsou lepeny voděodolným polyuretanovým lepidlem. Pod deskou stolu je pevně kotvený kontejner vyrobený z korpusu a systému zásuvek. Korpus vyrobený z oboustranně laminované dřevotřískové desky o tloušťce min. 19 mm, ABS hrany o tloušťce min. 2 mm jsou lepeny voděodolným polyuretanovým lepidlem. Systém zásuvek se skládá z 4x zásuvka z nichž: horní nízká je tužkovník na částečném výsuvu, dvě prostřední středně vysoké plechové zásuvky jsou s rastrem pro vnitřní dělení po 10 mm na částečném výsuvu a dolní vysoká plechová zásuvka s rastrem pro vnitřní dělení po 10 mm na celovýsuvu. Výsuvy mají válečková ložiska. Všechny zásuvky centrálně uzamykatelné. Rozměry š x v x h 1300 x 760 x 650 mm. </t>
  </si>
  <si>
    <t xml:space="preserve">Skříň dvoudveřová, 1x šatní tyč, 2x police, uzamykatelná,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1x oválná šatní tyč, 1x pevná a 1x výškově nastavitelná police. Skříň má rektifikační nohy, dveřní závěsy s úhlem otevření min. 110°, celokovové úchytky. Rozměry š x v x h 1000 x 2000 x 620 mm.  </t>
  </si>
  <si>
    <t xml:space="preserve">Skříň 2-dveřová , 5x police, plné dveře, uzamykatelná.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1x pevná a 4x výškově nastavitelná police. Skříň má rektifikační nohy, dveřní závěsy s úhlem otevření 270°, celokovové úchytky. Rozměry š x v x h 800 x 2000x 620 mm. </t>
  </si>
  <si>
    <t>Skříň vysoká, policová, otevřený regál</t>
  </si>
  <si>
    <t xml:space="preserve">Skříň otevřený regál, 5x police.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1x pevná a 4x výškově nastavitelná police. Skříň má rektifikační nohy. Rozměry š x v x h 1000 x 2000 x 600 mm. </t>
  </si>
  <si>
    <t xml:space="preserve">Skříň 4-dveřová , 5x police, plné dveře, uzamykatelná.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1x pevná a 4x výškově nastavitelná police. Skříň má rektifikační nohy, dveřní závěsy s úhlem otevření 270°, celokovové úchytky. Rozměry š x v x h 1000 x 2000x 620 mm. </t>
  </si>
  <si>
    <t xml:space="preserve">Skříň 4-dveřová , 5x police, plné dveře, uzamykatelná.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1x pevná a 4x výškově nastavitelná police. Skříň má rektifikační nohy, dveřní závěsy s úhlem otevření 270°, celokovové úchytky. Rozměry š x v x h 800 x 2000x 620 mm. </t>
  </si>
  <si>
    <t xml:space="preserve">Regál otevřený s mezistěnou, 4x police.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4x výškově nastavitelná police. Skříň má rektifikační nohy. Rozměry š x v x h 800 x 850 x 500 mm. </t>
  </si>
  <si>
    <t xml:space="preserve">Regál otevřený , 2x police.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2x výškově nastavitelná police. Skříň má rektifikační nohy. Rozměry š x v x h 800 x 1000 x 600 mm. </t>
  </si>
  <si>
    <t xml:space="preserve">Skříň 2-dveřová , 4x police,mezistěna, plné posuvné dveře, uzamykatelná.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 4x výškově nastavitelná police. Skříň má rektifikační nohy, dveřní závěsy s úhlem otevření 270°, celokovové úchytky. Rozměry š x v x h 800 x 850x 520 mm. </t>
  </si>
  <si>
    <t xml:space="preserve">
Židle se sedákem potaženým látkou a opěrákem ze síťoviny, synchronní mechanika, nastavitelná výška, područky s nastavením výšky, hloubky i rotace, sedák se šířkou min 49 cm a hloubkou min 52 cm, opěrák s výškou 58 cm, nosnost min 150 kg, kolečka pro PVC podlahy, úhlově a výškově nastavitelná hlavová opěrka, hloubkově a výškově nastavitelná bederní opěrka. Barva černá nebo tmavé odstíny šedé. 
</t>
  </si>
  <si>
    <t>Židle pro žáka</t>
  </si>
  <si>
    <t xml:space="preserve">Stohovatelná židle,  plastový omyvatelný korpus, chromovaná podnož bez koleček, nohy opatřené plastovými krytkami. Výška 84 - 86 cm, výška sedáku 48 cm, hloubka sedáku 43 cm, šířka 43 cm. Maximální zatížení 130 kg.  Barva židlí bude oranžová 13 kusů, světle zelená (limetka) 12 kusů. </t>
  </si>
  <si>
    <t>Lichoběžníkový stůl</t>
  </si>
  <si>
    <t xml:space="preserve">Víceúčelový stůl, lichoběžníkový tvar, v(stolu)x š x h 740mm-760mm x 1600mm (delší základna), 800mm (kratší základna) x 700 mm, (rameno lichoběžníku 800 mm). Deska je vyrobena z postformingu, tloušťka 20 mm,  oblé rohy, dekor buk. Kovová konstrukce je tvořena profilem o rozměru 30mm x 30 mm a 20mm x 30 mm bílé barvy. Nohy stolu jsou opatřeny plastovými kryty, které chrání podlahu před poškozením. </t>
  </si>
  <si>
    <t>Psací stůl univerzální</t>
  </si>
  <si>
    <t>Psací stůl s pracovní deskou o rozměru šxh 600mm x 800mm a tloušťce 20 mm. Výška stolu je 760mm -780mm. Deska je vyrobena z oboustraně laminované dřevotřísky v přírodním bukovém dekoru. Deska je opatřena odolnou plastovou ABS hranou v dekoru desky o síle 2 mm. Stůl je vybaven uzamykatelnou zásuvkou se dvěma klíči. Rozměry zásuvky šxh 500mm x 400mm, hloubka 700mm. Zásuvka v přírodním javorovém dekoru, z laminované dřevotřísky tl. 18mm  čela zásuvek z laminované dřevotřísky tl. 18mm olepeny 2mm ABS hranou technologií PUR. Zásuvka na kuličkových plnovýsuvech, umístěna pod delší hranou uprostřed. Madlo z leštěného hliníku.  Kovová konstrukce je tvořena profilem o rozměru 30mm x 30 mm a 20 x 30 mm bílé barvy. Nohy stolu jsou opatřeny plastovými kryty, které chrání podlahu před poškozením.</t>
  </si>
  <si>
    <t>Police otevřené</t>
  </si>
  <si>
    <t>Policová skříň na soklu, šxvxh  1300mm x1000mm - 1050mm x 400mm . Horní část i police jsou vyrobeny z laminované dřevotřísky o tloušťce 25 mm, korpus z laminované dřevotřísky o tloušťce 18 mm, zadní stěna je z laminované dřevotřísky o tloušťce 16 mm, vše v přírodním bukovém dekoru. Všechny hrany jsou opatřeny plastovou ABS hranou o síle 2 mm v dekoru korpusu, ve skříni jsou 3 police, výškově nastavitelné, nosnost police 50 kg při rovnoměrném zatížení. Před výrobou zaměřit podle rozměrů topení.</t>
  </si>
  <si>
    <t>Policová skříň na soklu, šxvxh  1500mm x 1000mm - 1050mm x 400mm. Horní část i police jsou vyrobeny z laminované dřevotřísky o tloušťce 25 mm, korpus z laminované dřevotřísky o tloušťce 18 mm, zadní stěna je z laminované dřevotřísky o tloušťce 16 mm, vše v přírodním bukovém dekoru. Všechny hrany jsou opatřeny plastovou ABS hranou o síle 2 mm v dekoru korpusu, ve skříni jsou 3 police, výškově nastavitelné, nosnost police 50 kg při rovnoměrném zatížení. Před výrobou zaměřit podle rozměrů topení.</t>
  </si>
  <si>
    <t>Náklady na dopravu, roznosu po budově, montáž na místě a ostatní náklady - ocenit jako komplet</t>
  </si>
  <si>
    <t xml:space="preserve">Demonstrační stůl pro pedagoga. Šířka 3870 mm a hloubka 700 mm v nejhlubším bodě, výška 850 mm, PC pracoviště 760 mm, osazené pojezdem na klávesnici.  Uzpůsobený pro maximální flexibilitu a možnosti prezentovat. Odolná pracovní plocha a konstrukce spodních skříněk umožňují instalaci jakýchkoliv rozvodů a případné napojení na stávající.  Skříňky mají dvojité dno a dvojitá záda, které slouží pro vedení rozvodůy do potřebných míst a z nich se napojovat dál. Deska stolu je osazena tectonitovým dřezem 430x530 mm se sifonem a  směšovací baterií s průtokem max.6l/m. Pracoviště se skládá ze 4 podstavných skříní-3x 2dveřové 1x 4zásuvkové skříně a PC stolu/skříně. Standardní minimální použité materiály: Konstrukce nábytku je z oboustranně laminované dřevotřískové desky tloušťky min. 19 mm, pohledové hrany jsou lepeny min. 2 mm ABS hranou, nepohledové min. 1 mm ABS hranou, lepeny jsou voděodolným PUR lepidlem. Korpusy lepené v lisu. HPL Pracovní deska síly min. 23,6 mm, oboustranně laminována HPL síly min. 0,8mm, lepeno voděodolným PUR lepidlem, celokovové úchytky, trojcestné zámky. </t>
  </si>
  <si>
    <t xml:space="preserve">Policová 4-dvéřová skříň na soklu (2 křídla horní, 2 křídla spodní),  vxšxh 2000 x 1045 x 520. Skříň i police jsou vyrobeny z laminované dřevotřísky o tloušťce 19 mm, korpus z lamina o tloušťce 19 mm. Všechny hrany jsou opatřeny plastovou ABS hranou o síle 2 mm v dekoru korpusu. v horní části skříni je 2 police, výškově nastavitelné v plném rozsahu, nosnost police 30 kg při rovnoměrném zatížení, ve spodní části jsou vodící lišty s plastovými boxy (nízký plastový box 312 × 75 × 427 mm, 30 kusů. Tloušťka zad je 12 mm. Horní a dolní část skříně oddělena uprostřed pevnou policí. Skříň má rektifikační nohy, dveřní závěsy s úhlem otevření 270°, celokovové úchytky.                                                                                               
</t>
  </si>
  <si>
    <t xml:space="preserve">Policová 4-dvéřová skříň na soklu (2 křídla horní, 2 křídla spodní),  vxšxh 2000 x 1045 x 520. Skříň i police jsou vyrobeny z laminované dřevotřísky o tloušťce 19 mm, korpus z lamina o tloušťce 19 mm. Všechny hrany jsou opatřeny plastovou ABS hranou o síle 2 mm v dekoru korpusu. v horní části skříni je 2 police, výškově nastavitelné v plném rozsahu, nosnost police 30 kg při rovnoměrném zatížení, ve spodní části jsou vodící lišty s plastovými boxy (mělký plastový box 312 × 150 × 427 mm, 15 kusů. Tloušťka zad je 12 mm. Horní a dolní část skříně oddělena uprostřed pevnou policí. Skříň má rektifikační nohy, dveřní závěsy s úhlem otevření 270°, celokovové úchytky.                                                                                               
</t>
  </si>
  <si>
    <t xml:space="preserve">Regál otevřený s mezistěnou, 4x police.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4x výškově nastavitelná police. Skříň má kovový rám se zátěžovými kladkami (kolečky).  Rozměry š x v x h 800 x 1100 x 500 mm. </t>
  </si>
  <si>
    <t xml:space="preserve">Stůl učebny pro 3 žáky, použitelný jako plocha pro pokusy a kolaborativní výuku, ale také jako standardní stůl pro potřeby kmenové učebny. Šířka 1800mm a hloubka min. 650mm. Standardní minimální použité materiály: ocelové profily ovál 80x25x2mm, D 55x35x2mm, hranol, 30x30x2mm, HPL deska min. 23,6 mm (22mm DTD+2x0,8mm HPL), ABS hrana min. 2 mm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elektrický zámek. Volba barevného provedení alespoň ze čtyř barevných variant. 
</t>
  </si>
  <si>
    <t>Zdroj pro elektrický zámek k žákovským stolům (viz položka č. 8 výše) PS 2, 12V 5A</t>
  </si>
  <si>
    <t xml:space="preserve">
Lineárně řízený laboratorní zdroj 0 - 25 V, 0-10 A, univerzální síťový zdroj pro školní zařízení. Přepínatelné výstupní napětí 0 až 25 V lze odebírat jako AC napětí nebo přes zabudovaný můstkový usměrňovač jako DC napětí na samostatných bezpečnostních zdířkách. Zdroj stabilního napětí s 6 V/AC a 5 A/AC. Splňuje normy EN 61010 a 60950. 
</t>
  </si>
  <si>
    <t xml:space="preserve">Deskový obklad zadní stěny, nutné zaměření dodavatelem na místě, rozměr cca 2690x1100 mm, síla desky LTD 12mm. </t>
  </si>
  <si>
    <t>Skříň dvoudveřová, 1x šatní tyč, 6x police,mezistěna, uzamykatelná,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Skříň je rozdělena mezistěnou, v pravé části jsou 4 nastavitelné police, v levé části 2x nastavitelná police a šatní tyč. Skříň má rektifikační nohy, dveřní závěsy s úhlem otevření min. 110°, celokovové úchytky. Rozměry š x v x h 800 x 2000 x 620 mm.</t>
  </si>
  <si>
    <t xml:space="preserve">Regál otevřený , 2x police.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2x výškově nastavitelná police. Skříň má rektifikační nohy. Rozměry š x v x h 800 x 850 x 400 mm. </t>
  </si>
  <si>
    <t xml:space="preserve">Skříň 2-dveřová , 2x police, plné dveře, uzamykatelná.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2x výškově nastavitelná police. Skříň má rektifikační nohy, dveřní závěsy s úhlem otevření 270°, celokovové úchytky. Rozměry š x v x h 800 x 850x 520 mm. </t>
  </si>
  <si>
    <t xml:space="preserve">Židle se sedákem potaženým látkou a opěrákem ze síťoviny, synchronní mechanika, nastavitelná výška, područky s nastavením výšky, hloubky i rotace, sedák se šířkou min 49 cm a hloubkou min 52 cm, opěrák s výškou 58 cm, nosnost min 150 kg, kolečka pro PVC podlahy, úhlově a výškově nastavitelná hlavová opěrka, hloubkově a výškově nastavitelná bederní opěrka. Barva černá nebo tmavé odstíny šedé.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</si>
</sst>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 Kč&quot;_-;\-* #,##0.00&quot; Kč&quot;_-;_-* \-??&quot; Kč&quot;_-;_-@_-"/>
    <numFmt numFmtId="165" formatCode="#,##0\ _K_č"/>
    <numFmt numFmtId="166" formatCode="d/m/yyyy"/>
    <numFmt numFmtId="167" formatCode="#,##0&quot; Kč&quot;"/>
    <numFmt numFmtId="168" formatCode="#,##0.00\ [$Kč-405];[Red]\-#,##0.00\ [$Kč-405]"/>
  </numFmts>
  <fonts count="24">
    <font>
      <sz val="11"/>
      <color theme="1"/>
      <name val="Aptos Narrow"/>
      <charset val="1"/>
    </font>
    <font>
      <sz val="11"/>
      <color theme="1"/>
      <name val="Arial ce"/>
      <family val="2"/>
      <charset val="1"/>
    </font>
    <font>
      <b/>
      <sz val="14"/>
      <name val="Arial ce"/>
      <family val="2"/>
      <charset val="1"/>
    </font>
    <font>
      <sz val="10"/>
      <color rgb="FF969696"/>
      <name val="Arial ce"/>
      <family val="2"/>
      <charset val="1"/>
    </font>
    <font>
      <sz val="10"/>
      <name val="Arial ce"/>
      <family val="2"/>
      <charset val="1"/>
    </font>
    <font>
      <sz val="11"/>
      <name val="Arial ce"/>
      <family val="2"/>
      <charset val="1"/>
    </font>
    <font>
      <b/>
      <sz val="11"/>
      <name val="Arial ce"/>
      <family val="2"/>
      <charset val="1"/>
    </font>
    <font>
      <b/>
      <sz val="11"/>
      <color theme="1"/>
      <name val="Arial ce"/>
      <family val="2"/>
      <charset val="1"/>
    </font>
    <font>
      <b/>
      <sz val="11"/>
      <color theme="1"/>
      <name val="Arial ce"/>
      <family val="2"/>
      <charset val="238"/>
    </font>
    <font>
      <sz val="9"/>
      <name val="Arial ce"/>
      <family val="2"/>
      <charset val="1"/>
    </font>
    <font>
      <b/>
      <sz val="12"/>
      <color rgb="FF960000"/>
      <name val="Arial ce"/>
      <family val="2"/>
      <charset val="1"/>
    </font>
    <font>
      <b/>
      <sz val="11"/>
      <color rgb="FF003366"/>
      <name val="Arial ce"/>
      <family val="2"/>
      <charset val="1"/>
    </font>
    <font>
      <sz val="11"/>
      <color rgb="FF003366"/>
      <name val="Arial ce"/>
      <family val="2"/>
      <charset val="1"/>
    </font>
    <font>
      <b/>
      <sz val="20"/>
      <color theme="1"/>
      <name val="Aptos Narrow"/>
      <charset val="1"/>
    </font>
    <font>
      <b/>
      <sz val="10.5"/>
      <color theme="1"/>
      <name val="Aptos Narrow"/>
      <charset val="1"/>
    </font>
    <font>
      <sz val="12"/>
      <color theme="1"/>
      <name val="Aptos Narrow"/>
      <charset val="1"/>
    </font>
    <font>
      <sz val="10"/>
      <name val="Aptos Narrow"/>
      <charset val="1"/>
    </font>
    <font>
      <sz val="10"/>
      <color theme="1"/>
      <name val="Aptos Narrow"/>
      <charset val="1"/>
    </font>
    <font>
      <sz val="9"/>
      <color theme="1"/>
      <name val="Aptos Narrow"/>
      <charset val="1"/>
    </font>
    <font>
      <b/>
      <sz val="10"/>
      <color theme="1"/>
      <name val="Aptos Narrow"/>
      <charset val="1"/>
    </font>
    <font>
      <b/>
      <sz val="10"/>
      <name val="Aptos Narrow"/>
      <charset val="1"/>
    </font>
    <font>
      <sz val="11"/>
      <name val="Aptos Narrow"/>
      <charset val="1"/>
    </font>
    <font>
      <sz val="10"/>
      <name val="Arial"/>
      <charset val="1"/>
    </font>
    <font>
      <sz val="11"/>
      <color theme="1"/>
      <name val="Aptos Narrow"/>
      <charset val="1"/>
    </font>
  </fonts>
  <fills count="6">
    <fill>
      <patternFill patternType="none"/>
    </fill>
    <fill>
      <patternFill patternType="gray125"/>
    </fill>
    <fill>
      <patternFill patternType="solid">
        <fgColor rgb="FFD2D2D2"/>
        <bgColor rgb="FFC2F1C8"/>
      </patternFill>
    </fill>
    <fill>
      <patternFill patternType="solid">
        <fgColor theme="6" tint="0.79989013336588644"/>
        <bgColor rgb="FFCCFFFF"/>
      </patternFill>
    </fill>
    <fill>
      <patternFill patternType="solid">
        <fgColor theme="0" tint="-0.34998626667073579"/>
        <bgColor rgb="FF969696"/>
      </patternFill>
    </fill>
    <fill>
      <patternFill patternType="solid">
        <fgColor rgb="FFFFFFFF"/>
        <bgColor rgb="FFFFFFCC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164" fontId="23" fillId="0" borderId="0" applyBorder="0" applyProtection="0"/>
  </cellStyleXfs>
  <cellXfs count="113">
    <xf numFmtId="0" fontId="0" fillId="0" borderId="0" xfId="0"/>
    <xf numFmtId="0" fontId="21" fillId="0" borderId="0" xfId="0" applyFont="1" applyBorder="1" applyAlignment="1" applyProtection="1">
      <alignment horizontal="left"/>
      <protection locked="0"/>
    </xf>
    <xf numFmtId="0" fontId="20" fillId="0" borderId="30" xfId="0" applyFont="1" applyBorder="1" applyAlignment="1">
      <alignment horizontal="left" vertical="center"/>
    </xf>
    <xf numFmtId="0" fontId="20" fillId="0" borderId="28" xfId="0" applyFont="1" applyBorder="1" applyAlignment="1">
      <alignment horizontal="left" vertical="center"/>
    </xf>
    <xf numFmtId="0" fontId="19" fillId="0" borderId="20" xfId="0" applyFont="1" applyBorder="1" applyAlignment="1">
      <alignment horizontal="left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3" fillId="3" borderId="13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left" vertical="center"/>
    </xf>
    <xf numFmtId="0" fontId="9" fillId="2" borderId="7" xfId="0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165" fontId="1" fillId="0" borderId="3" xfId="0" applyNumberFormat="1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165" fontId="1" fillId="0" borderId="6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165" fontId="4" fillId="0" borderId="6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6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166" fontId="4" fillId="0" borderId="6" xfId="0" applyNumberFormat="1" applyFont="1" applyBorder="1" applyAlignment="1" applyProtection="1">
      <alignment horizontal="left" vertical="center"/>
    </xf>
    <xf numFmtId="0" fontId="7" fillId="0" borderId="0" xfId="0" applyFont="1" applyAlignment="1"/>
    <xf numFmtId="0" fontId="8" fillId="0" borderId="0" xfId="0" applyFont="1" applyAlignment="1"/>
    <xf numFmtId="0" fontId="9" fillId="2" borderId="8" xfId="0" applyFont="1" applyFill="1" applyBorder="1" applyAlignment="1" applyProtection="1">
      <alignment horizontal="right" vertical="center"/>
    </xf>
    <xf numFmtId="165" fontId="9" fillId="2" borderId="9" xfId="0" applyNumberFormat="1" applyFont="1" applyFill="1" applyBorder="1" applyAlignment="1" applyProtection="1">
      <alignment horizontal="righ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167" fontId="10" fillId="0" borderId="0" xfId="0" applyNumberFormat="1" applyFont="1" applyAlignment="1" applyProtection="1">
      <alignment horizontal="right" vertical="center"/>
    </xf>
    <xf numFmtId="167" fontId="10" fillId="0" borderId="6" xfId="0" applyNumberFormat="1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168" fontId="12" fillId="0" borderId="0" xfId="0" applyNumberFormat="1" applyFont="1" applyAlignment="1" applyProtection="1">
      <alignment vertical="center"/>
    </xf>
    <xf numFmtId="168" fontId="12" fillId="0" borderId="6" xfId="0" applyNumberFormat="1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165" fontId="1" fillId="0" borderId="1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14" fillId="0" borderId="16" xfId="0" applyFont="1" applyBorder="1" applyAlignment="1" applyProtection="1">
      <alignment horizontal="center" vertical="center" wrapText="1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4" fillId="3" borderId="18" xfId="0" applyFont="1" applyFill="1" applyBorder="1" applyAlignment="1" applyProtection="1">
      <alignment horizontal="center"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Protection="1">
      <protection locked="0"/>
    </xf>
    <xf numFmtId="0" fontId="15" fillId="0" borderId="0" xfId="0" applyFont="1"/>
    <xf numFmtId="0" fontId="16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6" fillId="0" borderId="21" xfId="0" applyFont="1" applyBorder="1" applyAlignment="1">
      <alignment vertical="center" wrapText="1"/>
    </xf>
    <xf numFmtId="0" fontId="17" fillId="0" borderId="21" xfId="0" applyFont="1" applyBorder="1" applyAlignment="1">
      <alignment horizontal="center" vertical="center"/>
    </xf>
    <xf numFmtId="164" fontId="17" fillId="3" borderId="21" xfId="0" applyNumberFormat="1" applyFont="1" applyFill="1" applyBorder="1" applyAlignment="1" applyProtection="1">
      <alignment horizontal="right" vertical="center"/>
      <protection locked="0"/>
    </xf>
    <xf numFmtId="164" fontId="17" fillId="0" borderId="22" xfId="0" applyNumberFormat="1" applyFont="1" applyBorder="1" applyAlignment="1">
      <alignment horizontal="right" vertical="center"/>
    </xf>
    <xf numFmtId="164" fontId="0" fillId="0" borderId="0" xfId="0" applyNumberFormat="1" applyAlignment="1" applyProtection="1">
      <alignment vertical="center"/>
      <protection locked="0"/>
    </xf>
    <xf numFmtId="164" fontId="16" fillId="0" borderId="0" xfId="0" applyNumberFormat="1" applyFont="1" applyAlignment="1">
      <alignment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16" fillId="0" borderId="23" xfId="0" applyFont="1" applyBorder="1" applyAlignment="1">
      <alignment horizontal="center" vertical="center" wrapText="1"/>
    </xf>
    <xf numFmtId="0" fontId="16" fillId="0" borderId="23" xfId="0" applyFont="1" applyBorder="1" applyAlignment="1">
      <alignment vertical="center" wrapText="1"/>
    </xf>
    <xf numFmtId="0" fontId="17" fillId="0" borderId="23" xfId="0" applyFont="1" applyBorder="1" applyAlignment="1">
      <alignment horizontal="center" vertical="center"/>
    </xf>
    <xf numFmtId="164" fontId="17" fillId="3" borderId="23" xfId="0" applyNumberFormat="1" applyFont="1" applyFill="1" applyBorder="1" applyAlignment="1" applyProtection="1">
      <alignment horizontal="right" vertical="center"/>
      <protection locked="0"/>
    </xf>
    <xf numFmtId="0" fontId="17" fillId="5" borderId="23" xfId="0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vertical="center" wrapText="1"/>
    </xf>
    <xf numFmtId="0" fontId="17" fillId="0" borderId="24" xfId="0" applyFont="1" applyBorder="1" applyAlignment="1">
      <alignment horizontal="center" vertical="center"/>
    </xf>
    <xf numFmtId="164" fontId="17" fillId="3" borderId="24" xfId="0" applyNumberFormat="1" applyFont="1" applyFill="1" applyBorder="1" applyAlignment="1" applyProtection="1">
      <alignment horizontal="right" vertical="center"/>
      <protection locked="0"/>
    </xf>
    <xf numFmtId="0" fontId="17" fillId="0" borderId="23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8" fillId="5" borderId="23" xfId="0" applyFont="1" applyFill="1" applyBorder="1" applyAlignment="1">
      <alignment vertical="center" wrapText="1"/>
    </xf>
    <xf numFmtId="0" fontId="16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6" fillId="0" borderId="26" xfId="0" applyFont="1" applyBorder="1" applyAlignment="1">
      <alignment vertical="center" wrapText="1"/>
    </xf>
    <xf numFmtId="0" fontId="17" fillId="0" borderId="26" xfId="0" applyFont="1" applyBorder="1" applyAlignment="1">
      <alignment horizontal="center" vertical="center"/>
    </xf>
    <xf numFmtId="164" fontId="17" fillId="3" borderId="26" xfId="0" applyNumberFormat="1" applyFont="1" applyFill="1" applyBorder="1" applyAlignment="1" applyProtection="1">
      <alignment horizontal="right" vertical="center"/>
      <protection locked="0"/>
    </xf>
    <xf numFmtId="164" fontId="17" fillId="0" borderId="27" xfId="0" applyNumberFormat="1" applyFont="1" applyBorder="1" applyAlignment="1">
      <alignment horizontal="right" vertical="center"/>
    </xf>
    <xf numFmtId="0" fontId="17" fillId="0" borderId="0" xfId="0" applyFont="1" applyProtection="1">
      <protection locked="0"/>
    </xf>
    <xf numFmtId="164" fontId="19" fillId="0" borderId="22" xfId="0" applyNumberFormat="1" applyFont="1" applyBorder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164" fontId="19" fillId="0" borderId="29" xfId="0" applyNumberFormat="1" applyFont="1" applyBorder="1" applyAlignment="1">
      <alignment horizontal="right" vertical="center"/>
    </xf>
    <xf numFmtId="0" fontId="21" fillId="0" borderId="0" xfId="0" applyFont="1" applyAlignment="1" applyProtection="1">
      <alignment wrapText="1"/>
      <protection locked="0"/>
    </xf>
    <xf numFmtId="164" fontId="19" fillId="0" borderId="27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0" fontId="21" fillId="0" borderId="0" xfId="0" applyFont="1" applyProtection="1">
      <protection locked="0"/>
    </xf>
    <xf numFmtId="0" fontId="16" fillId="0" borderId="31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6" fillId="0" borderId="32" xfId="0" applyFont="1" applyBorder="1" applyAlignment="1">
      <alignment vertical="center" wrapText="1"/>
    </xf>
    <xf numFmtId="0" fontId="17" fillId="0" borderId="32" xfId="0" applyFont="1" applyBorder="1" applyAlignment="1">
      <alignment horizontal="center" vertical="center"/>
    </xf>
    <xf numFmtId="164" fontId="17" fillId="3" borderId="32" xfId="0" applyNumberFormat="1" applyFont="1" applyFill="1" applyBorder="1" applyAlignment="1" applyProtection="1">
      <alignment horizontal="right" vertical="center"/>
      <protection locked="0"/>
    </xf>
    <xf numFmtId="164" fontId="17" fillId="0" borderId="33" xfId="0" applyNumberFormat="1" applyFont="1" applyBorder="1" applyAlignment="1">
      <alignment horizontal="right" vertical="center"/>
    </xf>
    <xf numFmtId="0" fontId="17" fillId="5" borderId="23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8" fillId="5" borderId="24" xfId="0" applyFont="1" applyFill="1" applyBorder="1" applyAlignment="1">
      <alignment vertical="center" wrapText="1"/>
    </xf>
    <xf numFmtId="164" fontId="17" fillId="0" borderId="29" xfId="0" applyNumberFormat="1" applyFont="1" applyBorder="1" applyAlignment="1">
      <alignment horizontal="right" vertical="center"/>
    </xf>
    <xf numFmtId="0" fontId="16" fillId="0" borderId="28" xfId="0" applyFont="1" applyBorder="1" applyAlignment="1">
      <alignment horizontal="center" vertical="center" wrapText="1"/>
    </xf>
    <xf numFmtId="0" fontId="22" fillId="0" borderId="23" xfId="0" applyFont="1" applyBorder="1" applyAlignment="1">
      <alignment vertical="top" wrapText="1"/>
    </xf>
    <xf numFmtId="0" fontId="22" fillId="0" borderId="23" xfId="0" applyFont="1" applyBorder="1" applyAlignment="1">
      <alignment horizontal="left" vertical="top" wrapText="1"/>
    </xf>
    <xf numFmtId="164" fontId="17" fillId="0" borderId="35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17" fillId="0" borderId="0" xfId="0" applyFont="1" applyProtection="1">
      <protection locked="0"/>
    </xf>
    <xf numFmtId="0" fontId="21" fillId="0" borderId="0" xfId="0" applyFont="1" applyAlignment="1" applyProtection="1">
      <alignment wrapText="1"/>
      <protection locked="0"/>
    </xf>
    <xf numFmtId="0" fontId="16" fillId="5" borderId="23" xfId="0" applyFont="1" applyFill="1" applyBorder="1" applyAlignment="1">
      <alignment horizontal="center" vertical="center" wrapText="1"/>
    </xf>
  </cellXfs>
  <cellStyles count="2">
    <cellStyle name="Měna 2" xfId="1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60000"/>
      <rgbColor rgb="FF008000"/>
      <rgbColor rgb="FF000080"/>
      <rgbColor rgb="FF808000"/>
      <rgbColor rgb="FF800080"/>
      <rgbColor rgb="FF008080"/>
      <rgbColor rgb="FFA6A6A6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2F1C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6"/>
  <sheetViews>
    <sheetView tabSelected="1" topLeftCell="A7" zoomScaleNormal="100" workbookViewId="0">
      <selection activeCell="B15" sqref="B15"/>
    </sheetView>
  </sheetViews>
  <sheetFormatPr defaultColWidth="12.75" defaultRowHeight="14.25"/>
  <cols>
    <col min="1" max="2" width="15.75" style="10" customWidth="1"/>
    <col min="3" max="3" width="15.875" style="10" customWidth="1"/>
    <col min="4" max="4" width="11.125" style="10" customWidth="1"/>
    <col min="5" max="6" width="18.625" style="10" customWidth="1"/>
    <col min="7" max="7" width="12.75" style="10"/>
    <col min="8" max="9" width="12.75" style="11"/>
    <col min="10" max="16383" width="12.75" style="10"/>
  </cols>
  <sheetData>
    <row r="1" spans="1:6">
      <c r="A1" s="12"/>
      <c r="B1" s="13"/>
      <c r="C1" s="13"/>
      <c r="D1" s="13"/>
      <c r="E1" s="13"/>
      <c r="F1" s="14"/>
    </row>
    <row r="2" spans="1:6" ht="18">
      <c r="A2" s="9" t="s">
        <v>0</v>
      </c>
      <c r="B2" s="9"/>
      <c r="C2" s="9"/>
      <c r="D2" s="9"/>
      <c r="E2" s="9"/>
      <c r="F2" s="9"/>
    </row>
    <row r="3" spans="1:6" ht="18">
      <c r="A3" s="15"/>
      <c r="B3" s="16"/>
      <c r="C3" s="16"/>
      <c r="D3" s="16"/>
      <c r="E3" s="16"/>
      <c r="F3" s="17"/>
    </row>
    <row r="4" spans="1:6" ht="18">
      <c r="A4" s="15"/>
      <c r="B4" s="16"/>
      <c r="C4" s="16"/>
      <c r="D4" s="16"/>
      <c r="E4" s="16"/>
      <c r="F4" s="17"/>
    </row>
    <row r="5" spans="1:6">
      <c r="A5" s="18"/>
      <c r="B5" s="16"/>
      <c r="C5" s="16"/>
      <c r="D5" s="16"/>
      <c r="E5" s="16"/>
      <c r="F5" s="17"/>
    </row>
    <row r="6" spans="1:6">
      <c r="A6" s="19"/>
      <c r="B6" s="20"/>
      <c r="C6" s="20"/>
      <c r="D6" s="20"/>
      <c r="E6" s="20"/>
      <c r="F6" s="21"/>
    </row>
    <row r="7" spans="1:6" ht="15">
      <c r="A7" s="22" t="s">
        <v>1</v>
      </c>
      <c r="B7" s="23" t="s">
        <v>2</v>
      </c>
      <c r="C7" s="23"/>
      <c r="D7" s="24"/>
      <c r="E7" s="23"/>
      <c r="F7" s="25"/>
    </row>
    <row r="8" spans="1:6" ht="15">
      <c r="A8" s="22"/>
      <c r="B8" s="23"/>
      <c r="C8" s="23"/>
      <c r="D8" s="24"/>
      <c r="E8" s="23"/>
      <c r="F8" s="25"/>
    </row>
    <row r="9" spans="1:6" ht="15">
      <c r="A9" s="22"/>
      <c r="B9" s="23"/>
      <c r="C9" s="23"/>
      <c r="D9" s="24"/>
      <c r="E9" s="23"/>
      <c r="F9" s="25"/>
    </row>
    <row r="10" spans="1:6">
      <c r="A10" s="18"/>
      <c r="B10" s="16"/>
      <c r="C10" s="16"/>
      <c r="D10" s="16"/>
      <c r="E10" s="16"/>
      <c r="F10" s="17"/>
    </row>
    <row r="11" spans="1:6" ht="15">
      <c r="A11" s="26" t="s">
        <v>3</v>
      </c>
      <c r="B11" s="27" t="s">
        <v>4</v>
      </c>
      <c r="C11" s="16"/>
      <c r="D11"/>
      <c r="E11" s="20" t="s">
        <v>5</v>
      </c>
      <c r="F11" s="28"/>
    </row>
    <row r="12" spans="1:6" ht="15">
      <c r="A12" s="26"/>
      <c r="B12" s="27"/>
      <c r="C12" s="16"/>
      <c r="D12"/>
      <c r="E12" s="20"/>
      <c r="F12" s="28"/>
    </row>
    <row r="13" spans="1:6" ht="15">
      <c r="A13" s="26"/>
      <c r="B13" s="27"/>
      <c r="C13" s="16"/>
      <c r="D13"/>
      <c r="E13" s="20"/>
      <c r="F13" s="28"/>
    </row>
    <row r="14" spans="1:6">
      <c r="A14" s="18"/>
      <c r="B14" s="16"/>
      <c r="C14" s="16"/>
      <c r="D14" s="16"/>
      <c r="E14" s="16"/>
      <c r="F14" s="17"/>
    </row>
    <row r="15" spans="1:6" ht="15">
      <c r="A15" s="26" t="s">
        <v>6</v>
      </c>
      <c r="B15" s="29" t="s">
        <v>7</v>
      </c>
      <c r="C15" s="16"/>
      <c r="D15" s="20"/>
      <c r="E15" s="16"/>
      <c r="F15" s="21"/>
    </row>
    <row r="16" spans="1:6" ht="15">
      <c r="A16" s="26"/>
      <c r="B16" s="29" t="s">
        <v>8</v>
      </c>
      <c r="C16" s="16"/>
      <c r="D16" s="20"/>
      <c r="E16" s="16"/>
      <c r="F16" s="21"/>
    </row>
    <row r="17" spans="1:9" ht="15">
      <c r="A17" s="26"/>
      <c r="B17" s="30" t="s">
        <v>9</v>
      </c>
      <c r="C17" s="16"/>
      <c r="D17" s="20"/>
      <c r="E17" s="16"/>
      <c r="F17" s="21"/>
    </row>
    <row r="18" spans="1:9" ht="15">
      <c r="A18" s="26"/>
      <c r="B18" s="30"/>
      <c r="C18" s="16"/>
      <c r="D18" s="20"/>
      <c r="E18" s="16"/>
      <c r="F18" s="21"/>
    </row>
    <row r="19" spans="1:9" ht="15">
      <c r="A19" s="26"/>
      <c r="B19" s="30"/>
      <c r="C19" s="16"/>
      <c r="D19" s="20"/>
      <c r="E19" s="16"/>
      <c r="F19" s="21"/>
    </row>
    <row r="20" spans="1:9">
      <c r="A20" s="26"/>
      <c r="C20" s="16"/>
      <c r="D20" s="20"/>
      <c r="E20" s="16"/>
      <c r="F20" s="21"/>
    </row>
    <row r="21" spans="1:9">
      <c r="A21" s="26" t="s">
        <v>10</v>
      </c>
      <c r="B21" s="16"/>
      <c r="C21" s="16"/>
      <c r="D21" s="20" t="s">
        <v>11</v>
      </c>
      <c r="E21" s="16"/>
      <c r="F21" s="21"/>
    </row>
    <row r="22" spans="1:9">
      <c r="A22" s="26"/>
      <c r="B22" s="16"/>
      <c r="C22" s="16"/>
      <c r="D22" s="20"/>
      <c r="E22" s="16"/>
      <c r="F22" s="21"/>
    </row>
    <row r="23" spans="1:9">
      <c r="A23" s="26"/>
      <c r="B23" s="16"/>
      <c r="C23" s="16"/>
      <c r="D23" s="20"/>
      <c r="E23" s="16"/>
      <c r="F23" s="21"/>
    </row>
    <row r="24" spans="1:9">
      <c r="A24" s="26"/>
      <c r="B24" s="16"/>
      <c r="C24" s="16"/>
      <c r="D24" s="20"/>
      <c r="E24" s="16"/>
      <c r="F24" s="21"/>
    </row>
    <row r="25" spans="1:9">
      <c r="A25" s="26"/>
      <c r="B25" s="16"/>
      <c r="C25" s="16"/>
      <c r="D25" s="20"/>
      <c r="E25" s="16"/>
      <c r="F25" s="21"/>
    </row>
    <row r="26" spans="1:9">
      <c r="A26" s="18"/>
      <c r="B26" s="16"/>
      <c r="C26" s="16"/>
      <c r="D26" s="16"/>
      <c r="E26" s="16"/>
      <c r="F26" s="17"/>
    </row>
    <row r="27" spans="1:9">
      <c r="A27" s="8" t="s">
        <v>12</v>
      </c>
      <c r="B27" s="8"/>
      <c r="C27" s="7"/>
      <c r="D27" s="7"/>
      <c r="E27" s="31" t="s">
        <v>13</v>
      </c>
      <c r="F27" s="32" t="s">
        <v>14</v>
      </c>
    </row>
    <row r="28" spans="1:9">
      <c r="A28" s="18"/>
      <c r="B28" s="16"/>
      <c r="C28" s="16"/>
      <c r="D28" s="16"/>
      <c r="E28" s="16"/>
      <c r="F28" s="17"/>
    </row>
    <row r="29" spans="1:9" ht="15.75">
      <c r="A29" s="33" t="s">
        <v>15</v>
      </c>
      <c r="B29" s="34"/>
      <c r="C29" s="34"/>
      <c r="D29" s="34"/>
      <c r="E29" s="35">
        <f>ROUND(SUM(E31:E35),2)</f>
        <v>0</v>
      </c>
      <c r="F29" s="36">
        <f>ROUND(SUM(F31:F35),2)</f>
        <v>0</v>
      </c>
    </row>
    <row r="30" spans="1:9" ht="15.75">
      <c r="A30" s="33"/>
      <c r="B30" s="34"/>
      <c r="C30" s="34"/>
      <c r="D30" s="34"/>
      <c r="E30" s="35"/>
      <c r="F30" s="36"/>
    </row>
    <row r="31" spans="1:9" ht="15">
      <c r="A31" s="37" t="s">
        <v>16</v>
      </c>
      <c r="B31" s="38" t="s">
        <v>17</v>
      </c>
      <c r="C31" s="39"/>
      <c r="E31" s="40">
        <f>'Učebna IT'!G18</f>
        <v>0</v>
      </c>
      <c r="F31" s="41">
        <f>E31*1.21</f>
        <v>0</v>
      </c>
      <c r="H31"/>
      <c r="I31"/>
    </row>
    <row r="32" spans="1:9" ht="15">
      <c r="A32" s="37" t="s">
        <v>18</v>
      </c>
      <c r="B32" s="38" t="s">
        <v>19</v>
      </c>
      <c r="C32"/>
      <c r="E32" s="40">
        <f>'Učebna fyziky a přírodních věd'!G21</f>
        <v>0</v>
      </c>
      <c r="F32" s="41">
        <f>E32*1.21</f>
        <v>0</v>
      </c>
      <c r="H32"/>
      <c r="I32" s="39"/>
    </row>
    <row r="33" spans="1:9" ht="15">
      <c r="A33" s="37" t="s">
        <v>20</v>
      </c>
      <c r="B33" s="38" t="s">
        <v>21</v>
      </c>
      <c r="C33" s="39"/>
      <c r="E33" s="40">
        <f>'Kabinet IT'!G13</f>
        <v>0</v>
      </c>
      <c r="F33" s="41">
        <f>E33*1.21</f>
        <v>0</v>
      </c>
      <c r="H33"/>
      <c r="I33" s="39"/>
    </row>
    <row r="34" spans="1:9" ht="15">
      <c r="A34" s="37" t="s">
        <v>22</v>
      </c>
      <c r="B34" s="38" t="s">
        <v>23</v>
      </c>
      <c r="C34"/>
      <c r="E34" s="40">
        <f>'Kabinet fyziky a přírodních věd'!G18</f>
        <v>0</v>
      </c>
      <c r="F34" s="41">
        <f>E34*1.21</f>
        <v>0</v>
      </c>
      <c r="H34"/>
      <c r="I34"/>
    </row>
    <row r="35" spans="1:9" ht="15">
      <c r="A35" s="37" t="s">
        <v>24</v>
      </c>
      <c r="B35" s="38" t="s">
        <v>25</v>
      </c>
      <c r="C35"/>
      <c r="E35" s="40">
        <f>'Cvičná kuchyňka'!G12</f>
        <v>0</v>
      </c>
      <c r="F35" s="41">
        <f>E35*1.21</f>
        <v>0</v>
      </c>
      <c r="H35"/>
      <c r="I35" s="39"/>
    </row>
    <row r="36" spans="1:9">
      <c r="A36" s="42"/>
      <c r="B36" s="43"/>
      <c r="C36" s="43"/>
      <c r="D36" s="43"/>
      <c r="E36" s="43"/>
      <c r="F36" s="44"/>
    </row>
  </sheetData>
  <mergeCells count="3">
    <mergeCell ref="A2:F2"/>
    <mergeCell ref="A27:B27"/>
    <mergeCell ref="C27:D2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Roman,obyčejné"&amp;12&amp;Kffffff&amp;A</oddHeader>
    <oddFooter>&amp;C&amp;"Times New Roman,obyčejné"&amp;12&amp;KffffffStránka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zoomScaleNormal="100" workbookViewId="0">
      <selection activeCell="F17" sqref="F17"/>
    </sheetView>
  </sheetViews>
  <sheetFormatPr defaultColWidth="9.125" defaultRowHeight="14.25"/>
  <cols>
    <col min="1" max="1" width="1.375" customWidth="1"/>
    <col min="2" max="2" width="7.875" customWidth="1"/>
    <col min="3" max="3" width="14.375" customWidth="1"/>
    <col min="4" max="4" width="62.625" customWidth="1"/>
    <col min="5" max="5" width="7.875" customWidth="1"/>
    <col min="6" max="7" width="15.875" customWidth="1"/>
    <col min="8" max="8" width="19.75" customWidth="1"/>
    <col min="9" max="9" width="11.375" customWidth="1"/>
    <col min="10" max="10" width="13.125" customWidth="1"/>
  </cols>
  <sheetData>
    <row r="1" spans="1:13">
      <c r="A1" s="45"/>
      <c r="B1" s="45"/>
      <c r="C1" s="45"/>
      <c r="D1" s="45"/>
      <c r="E1" s="45"/>
      <c r="F1" s="45"/>
      <c r="G1" s="45"/>
      <c r="H1" s="45"/>
    </row>
    <row r="2" spans="1:13" ht="26.25">
      <c r="A2" s="45"/>
      <c r="B2" s="6" t="s">
        <v>26</v>
      </c>
      <c r="C2" s="6"/>
      <c r="D2" s="6"/>
      <c r="E2" s="6"/>
      <c r="F2" s="6"/>
      <c r="G2" s="6"/>
      <c r="H2" s="45"/>
    </row>
    <row r="3" spans="1:13">
      <c r="A3" s="45"/>
      <c r="B3" s="46"/>
      <c r="C3" s="47"/>
      <c r="D3" s="47"/>
      <c r="E3" s="47"/>
      <c r="F3" s="47"/>
      <c r="G3" s="48"/>
      <c r="H3" s="47"/>
    </row>
    <row r="4" spans="1:13" ht="27">
      <c r="A4" s="45"/>
      <c r="B4" s="49" t="s">
        <v>27</v>
      </c>
      <c r="C4" s="50" t="s">
        <v>28</v>
      </c>
      <c r="D4" s="51" t="s">
        <v>29</v>
      </c>
      <c r="E4" s="52" t="s">
        <v>30</v>
      </c>
      <c r="F4" s="53" t="s">
        <v>31</v>
      </c>
      <c r="G4" s="54" t="s">
        <v>32</v>
      </c>
      <c r="H4" s="55"/>
    </row>
    <row r="5" spans="1:13" s="57" customFormat="1" ht="15" customHeight="1">
      <c r="A5" s="56"/>
      <c r="B5" s="5" t="s">
        <v>33</v>
      </c>
      <c r="C5" s="5"/>
      <c r="D5" s="5"/>
      <c r="E5" s="5"/>
      <c r="F5" s="5"/>
      <c r="G5" s="5"/>
      <c r="H5" s="56"/>
    </row>
    <row r="6" spans="1:13" ht="165.75">
      <c r="A6" s="45"/>
      <c r="B6" s="58" t="s">
        <v>34</v>
      </c>
      <c r="C6" s="59" t="s">
        <v>35</v>
      </c>
      <c r="D6" s="60" t="s">
        <v>36</v>
      </c>
      <c r="E6" s="61">
        <v>1</v>
      </c>
      <c r="F6" s="62"/>
      <c r="G6" s="63">
        <f t="shared" ref="G6:G17" si="0">E6*F6</f>
        <v>0</v>
      </c>
      <c r="H6" s="64"/>
      <c r="I6" s="65"/>
      <c r="J6" s="66"/>
      <c r="M6" s="67"/>
    </row>
    <row r="7" spans="1:13" ht="76.5">
      <c r="A7" s="45"/>
      <c r="B7" s="58" t="s">
        <v>37</v>
      </c>
      <c r="C7" s="68" t="s">
        <v>38</v>
      </c>
      <c r="D7" s="69" t="s">
        <v>39</v>
      </c>
      <c r="E7" s="70">
        <v>1</v>
      </c>
      <c r="F7" s="71"/>
      <c r="G7" s="63">
        <f t="shared" si="0"/>
        <v>0</v>
      </c>
      <c r="H7" s="64"/>
      <c r="I7" s="65"/>
      <c r="J7" s="66"/>
      <c r="M7" s="67"/>
    </row>
    <row r="8" spans="1:13" ht="102">
      <c r="A8" s="45"/>
      <c r="B8" s="58" t="s">
        <v>40</v>
      </c>
      <c r="C8" s="68" t="s">
        <v>41</v>
      </c>
      <c r="D8" s="69" t="s">
        <v>42</v>
      </c>
      <c r="E8" s="70">
        <v>2</v>
      </c>
      <c r="F8" s="71"/>
      <c r="G8" s="63">
        <f t="shared" si="0"/>
        <v>0</v>
      </c>
      <c r="H8" s="64"/>
      <c r="I8" s="65"/>
      <c r="J8" s="66"/>
      <c r="M8" s="67"/>
    </row>
    <row r="9" spans="1:13" ht="89.25">
      <c r="A9" s="45"/>
      <c r="B9" s="58" t="s">
        <v>43</v>
      </c>
      <c r="C9" s="72" t="s">
        <v>44</v>
      </c>
      <c r="D9" s="73" t="s">
        <v>45</v>
      </c>
      <c r="E9" s="70">
        <v>2</v>
      </c>
      <c r="F9" s="71"/>
      <c r="G9" s="63">
        <f t="shared" si="0"/>
        <v>0</v>
      </c>
      <c r="H9" s="64"/>
      <c r="I9" s="65"/>
      <c r="J9" s="66"/>
      <c r="M9" s="67"/>
    </row>
    <row r="10" spans="1:13" ht="89.25">
      <c r="A10" s="45"/>
      <c r="B10" s="58" t="s">
        <v>46</v>
      </c>
      <c r="C10" s="72" t="s">
        <v>47</v>
      </c>
      <c r="D10" s="73" t="s">
        <v>48</v>
      </c>
      <c r="E10" s="70">
        <v>1</v>
      </c>
      <c r="F10" s="71"/>
      <c r="G10" s="63">
        <f t="shared" si="0"/>
        <v>0</v>
      </c>
      <c r="H10" s="64"/>
      <c r="I10" s="65"/>
      <c r="J10" s="66"/>
      <c r="M10" s="67"/>
    </row>
    <row r="11" spans="1:13" ht="89.25">
      <c r="A11" s="45"/>
      <c r="B11" s="58" t="s">
        <v>49</v>
      </c>
      <c r="C11" s="72" t="s">
        <v>50</v>
      </c>
      <c r="D11" s="73" t="s">
        <v>51</v>
      </c>
      <c r="E11" s="74">
        <v>3</v>
      </c>
      <c r="F11" s="75"/>
      <c r="G11" s="63">
        <f t="shared" si="0"/>
        <v>0</v>
      </c>
      <c r="H11" s="64"/>
      <c r="I11" s="65"/>
      <c r="J11" s="66"/>
      <c r="M11" s="67"/>
    </row>
    <row r="12" spans="1:13" ht="178.5">
      <c r="A12" s="45"/>
      <c r="B12" s="58" t="s">
        <v>52</v>
      </c>
      <c r="C12" s="68" t="s">
        <v>53</v>
      </c>
      <c r="D12" s="76" t="s">
        <v>54</v>
      </c>
      <c r="E12" s="74">
        <v>11</v>
      </c>
      <c r="F12" s="75"/>
      <c r="G12" s="63">
        <f t="shared" si="0"/>
        <v>0</v>
      </c>
      <c r="H12" s="64"/>
      <c r="I12" s="65"/>
      <c r="J12" s="66"/>
      <c r="M12" s="67"/>
    </row>
    <row r="13" spans="1:13" ht="178.5">
      <c r="A13" s="45"/>
      <c r="B13" s="58" t="s">
        <v>55</v>
      </c>
      <c r="C13" s="68" t="s">
        <v>56</v>
      </c>
      <c r="D13" s="76" t="s">
        <v>57</v>
      </c>
      <c r="E13" s="74">
        <v>1</v>
      </c>
      <c r="F13" s="75"/>
      <c r="G13" s="63">
        <f t="shared" si="0"/>
        <v>0</v>
      </c>
      <c r="H13" s="64"/>
      <c r="I13" s="65"/>
      <c r="J13" s="66"/>
      <c r="M13" s="67"/>
    </row>
    <row r="14" spans="1:13" ht="153">
      <c r="A14" s="45"/>
      <c r="B14" s="58" t="s">
        <v>58</v>
      </c>
      <c r="C14" s="77" t="s">
        <v>59</v>
      </c>
      <c r="D14" s="76" t="s">
        <v>60</v>
      </c>
      <c r="E14" s="74">
        <v>6</v>
      </c>
      <c r="F14" s="75"/>
      <c r="G14" s="63">
        <f t="shared" si="0"/>
        <v>0</v>
      </c>
      <c r="H14" s="64"/>
      <c r="I14" s="65"/>
      <c r="J14" s="66"/>
      <c r="M14" s="67"/>
    </row>
    <row r="15" spans="1:13" ht="25.5">
      <c r="A15" s="45"/>
      <c r="B15" s="58" t="s">
        <v>61</v>
      </c>
      <c r="C15" s="77" t="s">
        <v>62</v>
      </c>
      <c r="D15" s="69" t="s">
        <v>63</v>
      </c>
      <c r="E15" s="74">
        <v>1</v>
      </c>
      <c r="F15" s="75"/>
      <c r="G15" s="63">
        <f t="shared" si="0"/>
        <v>0</v>
      </c>
      <c r="H15" s="64"/>
      <c r="I15" s="65"/>
      <c r="J15" s="66"/>
      <c r="M15" s="67"/>
    </row>
    <row r="16" spans="1:13" ht="108">
      <c r="A16" s="45"/>
      <c r="B16" s="58" t="s">
        <v>64</v>
      </c>
      <c r="C16" s="78" t="s">
        <v>65</v>
      </c>
      <c r="D16" s="79" t="s">
        <v>66</v>
      </c>
      <c r="E16" s="70">
        <v>30</v>
      </c>
      <c r="F16" s="71"/>
      <c r="G16" s="63">
        <f t="shared" si="0"/>
        <v>0</v>
      </c>
      <c r="H16" s="64"/>
      <c r="I16" s="65"/>
      <c r="J16" s="66"/>
      <c r="M16" s="67"/>
    </row>
    <row r="17" spans="1:13" ht="38.25">
      <c r="A17" s="45"/>
      <c r="B17" s="80" t="s">
        <v>67</v>
      </c>
      <c r="C17" s="81" t="s">
        <v>68</v>
      </c>
      <c r="D17" s="82" t="s">
        <v>69</v>
      </c>
      <c r="E17" s="83">
        <v>1</v>
      </c>
      <c r="F17" s="84"/>
      <c r="G17" s="85">
        <f t="shared" si="0"/>
        <v>0</v>
      </c>
      <c r="H17" s="64"/>
      <c r="I17" s="65"/>
      <c r="J17" s="66"/>
      <c r="M17" s="67"/>
    </row>
    <row r="18" spans="1:13">
      <c r="A18" s="45"/>
      <c r="B18" s="45"/>
      <c r="C18" s="86"/>
      <c r="D18" s="86"/>
      <c r="E18" s="4" t="s">
        <v>70</v>
      </c>
      <c r="F18" s="4"/>
      <c r="G18" s="87">
        <f>SUM(G6:G17)</f>
        <v>0</v>
      </c>
      <c r="H18" s="88"/>
    </row>
    <row r="19" spans="1:13">
      <c r="A19" s="45"/>
      <c r="B19" s="45"/>
      <c r="C19" s="86"/>
      <c r="D19" s="86"/>
      <c r="E19" s="3" t="s">
        <v>71</v>
      </c>
      <c r="F19" s="3"/>
      <c r="G19" s="89">
        <f>G18*0.21</f>
        <v>0</v>
      </c>
      <c r="H19" s="45"/>
    </row>
    <row r="20" spans="1:13">
      <c r="A20" s="45"/>
      <c r="B20" s="45"/>
      <c r="C20" s="86"/>
      <c r="D20" s="90"/>
      <c r="E20" s="2" t="s">
        <v>72</v>
      </c>
      <c r="F20" s="2"/>
      <c r="G20" s="91">
        <f>SUM(G18:G19)</f>
        <v>0</v>
      </c>
      <c r="H20" s="45"/>
    </row>
    <row r="21" spans="1:13">
      <c r="A21" s="45"/>
      <c r="B21" s="45"/>
      <c r="C21" s="45"/>
      <c r="D21" s="92"/>
      <c r="E21" s="45"/>
      <c r="F21" s="45"/>
      <c r="G21" s="45"/>
      <c r="H21" s="45"/>
    </row>
    <row r="22" spans="1:13">
      <c r="A22" s="45"/>
      <c r="B22" s="45"/>
      <c r="C22" s="45"/>
      <c r="D22" s="93"/>
      <c r="E22" s="1"/>
      <c r="F22" s="1"/>
      <c r="G22" s="1"/>
      <c r="H22" s="45"/>
    </row>
    <row r="23" spans="1:13">
      <c r="A23" s="45"/>
      <c r="B23" s="45"/>
      <c r="C23" s="45"/>
      <c r="D23" s="45"/>
      <c r="E23" s="45"/>
      <c r="F23" s="45"/>
      <c r="G23" s="45"/>
      <c r="H23" s="45"/>
    </row>
    <row r="24" spans="1:13">
      <c r="A24" s="45"/>
      <c r="B24" s="45"/>
      <c r="C24" s="45"/>
      <c r="D24" s="45"/>
      <c r="E24" s="45"/>
      <c r="F24" s="45"/>
      <c r="G24" s="45"/>
      <c r="H24" s="45"/>
    </row>
  </sheetData>
  <mergeCells count="6">
    <mergeCell ref="E22:G22"/>
    <mergeCell ref="B2:G2"/>
    <mergeCell ref="B5:G5"/>
    <mergeCell ref="E18:F18"/>
    <mergeCell ref="E19:F19"/>
    <mergeCell ref="E20:F20"/>
  </mergeCells>
  <pageMargins left="0.7" right="0.7" top="0.78749999999999998" bottom="0.78749999999999998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zoomScaleNormal="100" workbookViewId="0">
      <selection activeCell="F20" sqref="F20"/>
    </sheetView>
  </sheetViews>
  <sheetFormatPr defaultColWidth="9.125" defaultRowHeight="14.25"/>
  <cols>
    <col min="1" max="1" width="1.375" customWidth="1"/>
    <col min="2" max="2" width="7.875" customWidth="1"/>
    <col min="3" max="3" width="18.25" customWidth="1"/>
    <col min="4" max="4" width="62.625" customWidth="1"/>
    <col min="5" max="5" width="7.875" customWidth="1"/>
    <col min="6" max="7" width="15.875" customWidth="1"/>
    <col min="8" max="8" width="19.75" customWidth="1"/>
    <col min="9" max="9" width="11.375" customWidth="1"/>
    <col min="10" max="10" width="13.125" customWidth="1"/>
  </cols>
  <sheetData>
    <row r="1" spans="1:13">
      <c r="A1" s="45"/>
      <c r="B1" s="45"/>
      <c r="C1" s="45"/>
      <c r="D1" s="45"/>
      <c r="E1" s="45"/>
      <c r="F1" s="45"/>
      <c r="G1" s="45"/>
      <c r="H1" s="45"/>
    </row>
    <row r="2" spans="1:13" ht="26.25">
      <c r="A2" s="45"/>
      <c r="B2" s="6" t="s">
        <v>26</v>
      </c>
      <c r="C2" s="6"/>
      <c r="D2" s="6"/>
      <c r="E2" s="6"/>
      <c r="F2" s="6"/>
      <c r="G2" s="6"/>
      <c r="H2" s="45"/>
    </row>
    <row r="3" spans="1:13">
      <c r="A3" s="45"/>
      <c r="B3" s="46"/>
      <c r="C3" s="47"/>
      <c r="D3" s="47"/>
      <c r="E3" s="47"/>
      <c r="F3" s="47"/>
      <c r="G3" s="48"/>
      <c r="H3" s="47"/>
    </row>
    <row r="4" spans="1:13" ht="27">
      <c r="A4" s="45"/>
      <c r="B4" s="49" t="s">
        <v>27</v>
      </c>
      <c r="C4" s="50" t="s">
        <v>28</v>
      </c>
      <c r="D4" s="51" t="s">
        <v>29</v>
      </c>
      <c r="E4" s="52" t="s">
        <v>30</v>
      </c>
      <c r="F4" s="53" t="s">
        <v>31</v>
      </c>
      <c r="G4" s="54" t="s">
        <v>32</v>
      </c>
      <c r="H4" s="55"/>
    </row>
    <row r="5" spans="1:13" s="57" customFormat="1" ht="15" customHeight="1">
      <c r="A5" s="56"/>
      <c r="B5" s="5" t="s">
        <v>73</v>
      </c>
      <c r="C5" s="5"/>
      <c r="D5" s="5"/>
      <c r="E5" s="5"/>
      <c r="F5" s="5"/>
      <c r="G5" s="5"/>
      <c r="H5" s="56"/>
    </row>
    <row r="6" spans="1:13" ht="178.5">
      <c r="A6" s="45"/>
      <c r="B6" s="94" t="s">
        <v>34</v>
      </c>
      <c r="C6" s="95" t="s">
        <v>74</v>
      </c>
      <c r="D6" s="96" t="s">
        <v>113</v>
      </c>
      <c r="E6" s="97">
        <v>1</v>
      </c>
      <c r="F6" s="98"/>
      <c r="G6" s="99">
        <f t="shared" ref="G6:G20" si="0">E6*F6</f>
        <v>0</v>
      </c>
      <c r="H6" s="64"/>
      <c r="I6" s="65"/>
      <c r="J6" s="66"/>
      <c r="M6" s="67"/>
    </row>
    <row r="7" spans="1:13" ht="76.5">
      <c r="A7" s="45"/>
      <c r="B7" s="58" t="s">
        <v>37</v>
      </c>
      <c r="C7" s="68" t="s">
        <v>38</v>
      </c>
      <c r="D7" s="69" t="s">
        <v>39</v>
      </c>
      <c r="E7" s="70">
        <v>1</v>
      </c>
      <c r="F7" s="71"/>
      <c r="G7" s="63">
        <f t="shared" si="0"/>
        <v>0</v>
      </c>
      <c r="H7" s="64"/>
      <c r="I7" s="65"/>
      <c r="J7" s="66"/>
      <c r="M7" s="67"/>
    </row>
    <row r="8" spans="1:13" ht="102">
      <c r="A8" s="45"/>
      <c r="B8" s="58" t="s">
        <v>40</v>
      </c>
      <c r="C8" s="68" t="s">
        <v>41</v>
      </c>
      <c r="D8" s="69" t="s">
        <v>42</v>
      </c>
      <c r="E8" s="70">
        <v>9</v>
      </c>
      <c r="F8" s="71"/>
      <c r="G8" s="63">
        <f t="shared" si="0"/>
        <v>0</v>
      </c>
      <c r="H8" s="64"/>
      <c r="I8" s="65"/>
      <c r="J8" s="66"/>
      <c r="M8" s="67"/>
    </row>
    <row r="9" spans="1:13" ht="127.5">
      <c r="A9" s="45"/>
      <c r="B9" s="58" t="s">
        <v>43</v>
      </c>
      <c r="C9" s="68" t="s">
        <v>75</v>
      </c>
      <c r="D9" s="69" t="s">
        <v>114</v>
      </c>
      <c r="E9" s="70">
        <v>1</v>
      </c>
      <c r="F9" s="71"/>
      <c r="G9" s="63">
        <f t="shared" si="0"/>
        <v>0</v>
      </c>
      <c r="H9" s="64"/>
      <c r="I9" s="65"/>
      <c r="J9" s="66"/>
      <c r="M9" s="67"/>
    </row>
    <row r="10" spans="1:13" ht="127.5">
      <c r="A10" s="45"/>
      <c r="B10" s="58" t="s">
        <v>46</v>
      </c>
      <c r="C10" s="68" t="s">
        <v>76</v>
      </c>
      <c r="D10" s="69" t="s">
        <v>115</v>
      </c>
      <c r="E10" s="70">
        <v>2</v>
      </c>
      <c r="F10" s="71"/>
      <c r="G10" s="63">
        <f t="shared" si="0"/>
        <v>0</v>
      </c>
      <c r="H10" s="64"/>
      <c r="I10" s="65"/>
      <c r="J10" s="66"/>
      <c r="M10" s="67"/>
    </row>
    <row r="11" spans="1:13" ht="89.25">
      <c r="A11" s="45"/>
      <c r="B11" s="58" t="s">
        <v>77</v>
      </c>
      <c r="C11" s="72" t="s">
        <v>78</v>
      </c>
      <c r="D11" s="73" t="s">
        <v>116</v>
      </c>
      <c r="E11" s="100">
        <v>2</v>
      </c>
      <c r="F11" s="75"/>
      <c r="G11" s="63">
        <f t="shared" si="0"/>
        <v>0</v>
      </c>
      <c r="H11" s="64"/>
      <c r="I11" s="65"/>
      <c r="J11" s="66"/>
      <c r="M11" s="67"/>
    </row>
    <row r="12" spans="1:13" ht="89.25">
      <c r="A12" s="45"/>
      <c r="B12" s="58" t="s">
        <v>49</v>
      </c>
      <c r="C12" s="72" t="s">
        <v>50</v>
      </c>
      <c r="D12" s="73" t="s">
        <v>51</v>
      </c>
      <c r="E12" s="74">
        <v>3</v>
      </c>
      <c r="F12" s="75"/>
      <c r="G12" s="63">
        <f t="shared" si="0"/>
        <v>0</v>
      </c>
      <c r="H12" s="64"/>
      <c r="I12" s="65"/>
      <c r="J12" s="66"/>
      <c r="M12" s="67"/>
    </row>
    <row r="13" spans="1:13" ht="153">
      <c r="A13" s="45"/>
      <c r="B13" s="58" t="s">
        <v>52</v>
      </c>
      <c r="C13" s="68" t="s">
        <v>53</v>
      </c>
      <c r="D13" s="69" t="s">
        <v>117</v>
      </c>
      <c r="E13" s="74">
        <v>10</v>
      </c>
      <c r="F13" s="75"/>
      <c r="G13" s="63">
        <f t="shared" si="0"/>
        <v>0</v>
      </c>
      <c r="H13" s="64"/>
      <c r="I13" s="65"/>
      <c r="J13" s="66"/>
      <c r="M13" s="67"/>
    </row>
    <row r="14" spans="1:13" ht="153">
      <c r="A14" s="45"/>
      <c r="B14" s="58" t="s">
        <v>55</v>
      </c>
      <c r="C14" s="68" t="s">
        <v>53</v>
      </c>
      <c r="D14" s="69" t="s">
        <v>60</v>
      </c>
      <c r="E14" s="74">
        <v>1</v>
      </c>
      <c r="F14" s="75"/>
      <c r="G14" s="63">
        <f t="shared" si="0"/>
        <v>0</v>
      </c>
      <c r="H14" s="64"/>
      <c r="I14" s="65"/>
      <c r="J14" s="66"/>
      <c r="M14" s="67"/>
    </row>
    <row r="15" spans="1:13" ht="25.5">
      <c r="A15" s="45"/>
      <c r="B15" s="58" t="s">
        <v>58</v>
      </c>
      <c r="C15" s="68" t="s">
        <v>79</v>
      </c>
      <c r="D15" s="69" t="s">
        <v>118</v>
      </c>
      <c r="E15" s="74">
        <v>2</v>
      </c>
      <c r="F15" s="75"/>
      <c r="G15" s="63">
        <f t="shared" si="0"/>
        <v>0</v>
      </c>
      <c r="H15" s="64"/>
      <c r="I15" s="65"/>
      <c r="J15" s="66"/>
      <c r="M15" s="67"/>
    </row>
    <row r="16" spans="1:13" ht="89.25">
      <c r="A16" s="45"/>
      <c r="B16" s="58" t="s">
        <v>61</v>
      </c>
      <c r="C16" s="77" t="s">
        <v>80</v>
      </c>
      <c r="D16" s="73" t="s">
        <v>119</v>
      </c>
      <c r="E16" s="74">
        <v>1</v>
      </c>
      <c r="F16" s="75"/>
      <c r="G16" s="63">
        <f t="shared" si="0"/>
        <v>0</v>
      </c>
      <c r="H16" s="64"/>
      <c r="I16" s="65"/>
      <c r="J16" s="66"/>
      <c r="M16" s="67"/>
    </row>
    <row r="17" spans="1:13" ht="25.5">
      <c r="A17" s="45"/>
      <c r="B17" s="58" t="s">
        <v>64</v>
      </c>
      <c r="C17" s="77" t="s">
        <v>62</v>
      </c>
      <c r="D17" s="69" t="s">
        <v>120</v>
      </c>
      <c r="E17" s="74">
        <v>1</v>
      </c>
      <c r="F17" s="75"/>
      <c r="G17" s="63">
        <f t="shared" si="0"/>
        <v>0</v>
      </c>
      <c r="H17" s="64"/>
      <c r="I17" s="65"/>
      <c r="J17" s="66"/>
      <c r="M17" s="67"/>
    </row>
    <row r="18" spans="1:13" ht="108">
      <c r="A18" s="45"/>
      <c r="B18" s="101" t="s">
        <v>67</v>
      </c>
      <c r="C18" s="102" t="s">
        <v>65</v>
      </c>
      <c r="D18" s="103" t="s">
        <v>81</v>
      </c>
      <c r="E18" s="74">
        <v>30</v>
      </c>
      <c r="F18" s="71"/>
      <c r="G18" s="104">
        <f t="shared" si="0"/>
        <v>0</v>
      </c>
      <c r="H18" s="64"/>
      <c r="I18" s="65"/>
      <c r="J18" s="66"/>
      <c r="M18" s="67"/>
    </row>
    <row r="19" spans="1:13" ht="140.25">
      <c r="A19" s="45"/>
      <c r="B19" s="105" t="s">
        <v>82</v>
      </c>
      <c r="C19" s="106" t="s">
        <v>83</v>
      </c>
      <c r="D19" s="107" t="s">
        <v>84</v>
      </c>
      <c r="E19" s="70">
        <v>1</v>
      </c>
      <c r="F19" s="62"/>
      <c r="G19" s="108">
        <f t="shared" si="0"/>
        <v>0</v>
      </c>
      <c r="H19" s="64"/>
      <c r="I19" s="65"/>
      <c r="J19" s="66"/>
      <c r="M19" s="67"/>
    </row>
    <row r="20" spans="1:13" ht="38.25">
      <c r="A20" s="45"/>
      <c r="B20" s="80" t="s">
        <v>85</v>
      </c>
      <c r="C20" s="81" t="s">
        <v>68</v>
      </c>
      <c r="D20" s="82" t="s">
        <v>69</v>
      </c>
      <c r="E20" s="83">
        <v>1</v>
      </c>
      <c r="F20" s="84"/>
      <c r="G20" s="85">
        <f t="shared" si="0"/>
        <v>0</v>
      </c>
      <c r="H20" s="64"/>
      <c r="I20" s="65"/>
      <c r="J20" s="66"/>
      <c r="M20" s="67"/>
    </row>
    <row r="21" spans="1:13">
      <c r="A21" s="45"/>
      <c r="B21" s="45"/>
      <c r="C21" s="86"/>
      <c r="D21" s="109"/>
      <c r="E21" s="4" t="s">
        <v>70</v>
      </c>
      <c r="F21" s="4"/>
      <c r="G21" s="87">
        <f>SUM(G6:G20)</f>
        <v>0</v>
      </c>
      <c r="H21" s="88"/>
    </row>
    <row r="22" spans="1:13">
      <c r="A22" s="45"/>
      <c r="B22" s="45"/>
      <c r="C22" s="86"/>
      <c r="D22" s="110"/>
      <c r="E22" s="3" t="s">
        <v>71</v>
      </c>
      <c r="F22" s="3"/>
      <c r="G22" s="89">
        <f>G21*0.21</f>
        <v>0</v>
      </c>
      <c r="H22" s="45"/>
    </row>
    <row r="23" spans="1:13">
      <c r="A23" s="45"/>
      <c r="B23" s="45"/>
      <c r="C23" s="86"/>
      <c r="D23" s="90"/>
      <c r="E23" s="2" t="s">
        <v>72</v>
      </c>
      <c r="F23" s="2"/>
      <c r="G23" s="91">
        <f>SUM(G21:G22)</f>
        <v>0</v>
      </c>
      <c r="H23" s="45"/>
    </row>
    <row r="24" spans="1:13">
      <c r="A24" s="45"/>
      <c r="B24" s="45"/>
      <c r="C24" s="45"/>
      <c r="D24" s="45"/>
      <c r="E24" s="45"/>
      <c r="F24" s="45"/>
      <c r="G24" s="45"/>
      <c r="H24" s="45"/>
    </row>
    <row r="25" spans="1:13">
      <c r="A25" s="45"/>
      <c r="B25" s="45"/>
      <c r="C25" s="45"/>
      <c r="D25" s="93"/>
      <c r="E25" s="1"/>
      <c r="F25" s="1"/>
      <c r="G25" s="1"/>
      <c r="H25" s="45"/>
    </row>
    <row r="26" spans="1:13">
      <c r="A26" s="45"/>
      <c r="B26" s="45"/>
      <c r="C26" s="45"/>
      <c r="D26" s="45"/>
      <c r="E26" s="45"/>
      <c r="F26" s="45"/>
      <c r="G26" s="45"/>
      <c r="H26" s="45"/>
    </row>
    <row r="27" spans="1:13">
      <c r="A27" s="45"/>
      <c r="B27" s="45"/>
      <c r="C27" s="45"/>
      <c r="D27" s="45"/>
      <c r="E27" s="45"/>
      <c r="F27" s="45"/>
      <c r="G27" s="45"/>
      <c r="H27" s="45"/>
    </row>
  </sheetData>
  <mergeCells count="6">
    <mergeCell ref="E25:G25"/>
    <mergeCell ref="B2:G2"/>
    <mergeCell ref="B5:G5"/>
    <mergeCell ref="E21:F21"/>
    <mergeCell ref="E22:F22"/>
    <mergeCell ref="E23:F23"/>
  </mergeCells>
  <pageMargins left="0.7" right="0.7" top="0.78749999999999998" bottom="0.78749999999999998" header="0.511811023622047" footer="0.511811023622047"/>
  <pageSetup paperSize="9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zoomScaleNormal="100" workbookViewId="0">
      <selection activeCell="F12" sqref="F12"/>
    </sheetView>
  </sheetViews>
  <sheetFormatPr defaultColWidth="9.125" defaultRowHeight="14.25"/>
  <cols>
    <col min="1" max="1" width="1.375" customWidth="1"/>
    <col min="2" max="2" width="7.875" customWidth="1"/>
    <col min="3" max="3" width="10.625" customWidth="1"/>
    <col min="4" max="4" width="62.625" customWidth="1"/>
    <col min="5" max="5" width="5.375" customWidth="1"/>
    <col min="6" max="6" width="12.5" customWidth="1"/>
    <col min="7" max="7" width="14.375" customWidth="1"/>
    <col min="8" max="8" width="19.75" customWidth="1"/>
    <col min="9" max="9" width="11.375" customWidth="1"/>
    <col min="10" max="10" width="13.125" customWidth="1"/>
  </cols>
  <sheetData>
    <row r="1" spans="1:13">
      <c r="A1" s="45"/>
      <c r="B1" s="45"/>
      <c r="C1" s="45"/>
      <c r="D1" s="45"/>
      <c r="E1" s="45"/>
      <c r="F1" s="45"/>
      <c r="G1" s="45"/>
      <c r="H1" s="45"/>
    </row>
    <row r="2" spans="1:13" ht="26.25">
      <c r="A2" s="45"/>
      <c r="B2" s="6" t="s">
        <v>26</v>
      </c>
      <c r="C2" s="6"/>
      <c r="D2" s="6"/>
      <c r="E2" s="6"/>
      <c r="F2" s="6"/>
      <c r="G2" s="6"/>
      <c r="H2" s="45"/>
    </row>
    <row r="3" spans="1:13">
      <c r="A3" s="45"/>
      <c r="B3" s="46"/>
      <c r="C3" s="47"/>
      <c r="D3" s="47"/>
      <c r="E3" s="47"/>
      <c r="F3" s="47"/>
      <c r="G3" s="48"/>
      <c r="H3" s="47"/>
    </row>
    <row r="4" spans="1:13" ht="27">
      <c r="A4" s="45"/>
      <c r="B4" s="49" t="s">
        <v>27</v>
      </c>
      <c r="C4" s="50" t="s">
        <v>28</v>
      </c>
      <c r="D4" s="51" t="s">
        <v>29</v>
      </c>
      <c r="E4" s="52" t="s">
        <v>30</v>
      </c>
      <c r="F4" s="53" t="s">
        <v>31</v>
      </c>
      <c r="G4" s="54" t="s">
        <v>32</v>
      </c>
      <c r="H4" s="55"/>
    </row>
    <row r="5" spans="1:13" s="57" customFormat="1" ht="15" customHeight="1">
      <c r="A5" s="56"/>
      <c r="B5" s="5" t="s">
        <v>86</v>
      </c>
      <c r="C5" s="5"/>
      <c r="D5" s="5"/>
      <c r="E5" s="5"/>
      <c r="F5" s="5"/>
      <c r="G5" s="5"/>
      <c r="H5" s="56"/>
    </row>
    <row r="6" spans="1:13" ht="191.25">
      <c r="A6" s="45"/>
      <c r="B6" s="58" t="s">
        <v>34</v>
      </c>
      <c r="C6" s="59" t="s">
        <v>87</v>
      </c>
      <c r="D6" s="60" t="s">
        <v>92</v>
      </c>
      <c r="E6" s="61">
        <v>3</v>
      </c>
      <c r="F6" s="62"/>
      <c r="G6" s="63">
        <f t="shared" ref="G6:G12" si="0">E6*F6</f>
        <v>0</v>
      </c>
      <c r="H6" s="64"/>
      <c r="I6" s="65"/>
      <c r="J6" s="66"/>
      <c r="M6" s="67"/>
    </row>
    <row r="7" spans="1:13" ht="114.75">
      <c r="A7" s="45"/>
      <c r="B7" s="58" t="s">
        <v>37</v>
      </c>
      <c r="C7" s="68" t="s">
        <v>88</v>
      </c>
      <c r="D7" s="69" t="s">
        <v>121</v>
      </c>
      <c r="E7" s="70">
        <v>1</v>
      </c>
      <c r="F7" s="71"/>
      <c r="G7" s="63">
        <f t="shared" si="0"/>
        <v>0</v>
      </c>
      <c r="H7" s="64"/>
      <c r="I7" s="65"/>
      <c r="J7" s="66"/>
      <c r="M7" s="67"/>
    </row>
    <row r="8" spans="1:13" ht="89.25">
      <c r="A8" s="45"/>
      <c r="B8" s="58" t="s">
        <v>40</v>
      </c>
      <c r="C8" s="72" t="s">
        <v>44</v>
      </c>
      <c r="D8" s="73" t="s">
        <v>122</v>
      </c>
      <c r="E8" s="74">
        <v>1</v>
      </c>
      <c r="F8" s="75"/>
      <c r="G8" s="63">
        <f t="shared" si="0"/>
        <v>0</v>
      </c>
      <c r="H8" s="64"/>
      <c r="I8" s="65"/>
      <c r="J8" s="66"/>
      <c r="M8" s="67"/>
    </row>
    <row r="9" spans="1:13" ht="89.25">
      <c r="A9" s="45"/>
      <c r="B9" s="58" t="s">
        <v>43</v>
      </c>
      <c r="C9" s="68" t="s">
        <v>89</v>
      </c>
      <c r="D9" s="69" t="s">
        <v>123</v>
      </c>
      <c r="E9" s="74">
        <v>1</v>
      </c>
      <c r="F9" s="75"/>
      <c r="G9" s="63">
        <f t="shared" si="0"/>
        <v>0</v>
      </c>
      <c r="H9" s="64"/>
      <c r="I9" s="65"/>
      <c r="J9" s="66"/>
      <c r="M9" s="67"/>
    </row>
    <row r="10" spans="1:13" ht="102">
      <c r="A10" s="45"/>
      <c r="B10" s="58" t="s">
        <v>46</v>
      </c>
      <c r="C10" s="68" t="s">
        <v>90</v>
      </c>
      <c r="D10" s="69" t="s">
        <v>101</v>
      </c>
      <c r="E10" s="74">
        <v>5</v>
      </c>
      <c r="F10" s="75"/>
      <c r="G10" s="63">
        <f t="shared" si="0"/>
        <v>0</v>
      </c>
      <c r="H10" s="64"/>
      <c r="I10" s="65"/>
      <c r="J10" s="66"/>
      <c r="M10" s="67"/>
    </row>
    <row r="11" spans="1:13" ht="76.5">
      <c r="A11" s="45"/>
      <c r="B11" s="58" t="s">
        <v>77</v>
      </c>
      <c r="C11" s="78" t="s">
        <v>38</v>
      </c>
      <c r="D11" s="69" t="s">
        <v>124</v>
      </c>
      <c r="E11" s="70">
        <v>3</v>
      </c>
      <c r="F11" s="71"/>
      <c r="G11" s="63">
        <f t="shared" si="0"/>
        <v>0</v>
      </c>
      <c r="H11" s="64"/>
      <c r="I11" s="65"/>
      <c r="J11" s="66"/>
      <c r="M11" s="67"/>
    </row>
    <row r="12" spans="1:13" ht="38.25">
      <c r="A12" s="45"/>
      <c r="B12" s="58" t="s">
        <v>49</v>
      </c>
      <c r="C12" s="81" t="s">
        <v>68</v>
      </c>
      <c r="D12" s="82" t="s">
        <v>69</v>
      </c>
      <c r="E12" s="83">
        <v>1</v>
      </c>
      <c r="F12" s="84"/>
      <c r="G12" s="63">
        <f t="shared" si="0"/>
        <v>0</v>
      </c>
      <c r="H12" s="64"/>
      <c r="I12" s="65"/>
      <c r="J12" s="66"/>
      <c r="M12" s="67"/>
    </row>
    <row r="13" spans="1:13">
      <c r="A13" s="45"/>
      <c r="B13" s="45"/>
      <c r="C13" s="86"/>
      <c r="D13" s="86"/>
      <c r="E13" s="4" t="s">
        <v>70</v>
      </c>
      <c r="F13" s="4"/>
      <c r="G13" s="87">
        <f>SUM(G6:G12)</f>
        <v>0</v>
      </c>
      <c r="H13" s="88"/>
      <c r="I13" s="65"/>
      <c r="J13" s="66"/>
    </row>
    <row r="14" spans="1:13">
      <c r="A14" s="45"/>
      <c r="B14" s="45"/>
      <c r="C14" s="86"/>
      <c r="D14" s="110"/>
      <c r="E14" s="3" t="s">
        <v>71</v>
      </c>
      <c r="F14" s="3"/>
      <c r="G14" s="89">
        <f>G13*0.21</f>
        <v>0</v>
      </c>
      <c r="H14" s="45"/>
      <c r="I14" s="65"/>
      <c r="J14" s="66"/>
    </row>
    <row r="15" spans="1:13">
      <c r="A15" s="45"/>
      <c r="B15" s="45"/>
      <c r="C15" s="86"/>
      <c r="D15" s="90"/>
      <c r="E15" s="2" t="s">
        <v>72</v>
      </c>
      <c r="F15" s="2"/>
      <c r="G15" s="91">
        <f>SUM(G13:G14)</f>
        <v>0</v>
      </c>
      <c r="H15" s="45"/>
    </row>
    <row r="16" spans="1:13">
      <c r="A16" s="45"/>
      <c r="B16" s="45"/>
      <c r="C16" s="45"/>
      <c r="D16" s="45"/>
      <c r="E16" s="45"/>
      <c r="F16" s="45"/>
      <c r="G16" s="45"/>
      <c r="H16" s="45"/>
    </row>
    <row r="17" spans="1:8">
      <c r="A17" s="45"/>
      <c r="B17" s="45"/>
      <c r="C17" s="45"/>
      <c r="D17" s="111"/>
      <c r="E17" s="1"/>
      <c r="F17" s="1"/>
      <c r="G17" s="1"/>
      <c r="H17" s="45"/>
    </row>
    <row r="18" spans="1:8">
      <c r="A18" s="45"/>
      <c r="B18" s="45"/>
      <c r="C18" s="45"/>
      <c r="D18" s="45"/>
      <c r="E18" s="45"/>
      <c r="F18" s="45"/>
      <c r="G18" s="45"/>
      <c r="H18" s="45"/>
    </row>
    <row r="19" spans="1:8">
      <c r="A19" s="45"/>
      <c r="B19" s="45"/>
      <c r="C19" s="45"/>
      <c r="D19" s="45"/>
      <c r="E19" s="45"/>
      <c r="F19" s="45"/>
      <c r="G19" s="45"/>
      <c r="H19" s="45"/>
    </row>
  </sheetData>
  <mergeCells count="6">
    <mergeCell ref="E17:G17"/>
    <mergeCell ref="B2:G2"/>
    <mergeCell ref="B5:G5"/>
    <mergeCell ref="E13:F13"/>
    <mergeCell ref="E14:F14"/>
    <mergeCell ref="E15:F15"/>
  </mergeCells>
  <pageMargins left="0.7" right="0.7" top="0.78749999999999998" bottom="0.78749999999999998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zoomScaleNormal="100" workbookViewId="0">
      <selection activeCell="F17" sqref="F17"/>
    </sheetView>
  </sheetViews>
  <sheetFormatPr defaultColWidth="9.125" defaultRowHeight="14.25"/>
  <cols>
    <col min="1" max="1" width="1.375" customWidth="1"/>
    <col min="2" max="2" width="7.875" customWidth="1"/>
    <col min="3" max="3" width="14.375" customWidth="1"/>
    <col min="4" max="4" width="62.625" customWidth="1"/>
    <col min="5" max="5" width="7.875" customWidth="1"/>
    <col min="6" max="7" width="15.875" customWidth="1"/>
    <col min="8" max="8" width="19.75" customWidth="1"/>
    <col min="9" max="9" width="11.375" customWidth="1"/>
    <col min="10" max="10" width="13.125" customWidth="1"/>
  </cols>
  <sheetData>
    <row r="1" spans="1:13">
      <c r="A1" s="45"/>
      <c r="B1" s="45"/>
      <c r="C1" s="45"/>
      <c r="D1" s="45"/>
      <c r="E1" s="45"/>
      <c r="F1" s="45"/>
      <c r="G1" s="45"/>
      <c r="H1" s="45"/>
    </row>
    <row r="2" spans="1:13" ht="26.25">
      <c r="A2" s="45"/>
      <c r="B2" s="6" t="s">
        <v>26</v>
      </c>
      <c r="C2" s="6"/>
      <c r="D2" s="6"/>
      <c r="E2" s="6"/>
      <c r="F2" s="6"/>
      <c r="G2" s="6"/>
      <c r="H2" s="45"/>
    </row>
    <row r="3" spans="1:13">
      <c r="A3" s="45"/>
      <c r="B3" s="46"/>
      <c r="C3" s="47"/>
      <c r="D3" s="47"/>
      <c r="E3" s="47"/>
      <c r="F3" s="47"/>
      <c r="G3" s="48"/>
      <c r="H3" s="47"/>
    </row>
    <row r="4" spans="1:13" ht="27">
      <c r="A4" s="45"/>
      <c r="B4" s="49" t="s">
        <v>27</v>
      </c>
      <c r="C4" s="50" t="s">
        <v>28</v>
      </c>
      <c r="D4" s="51" t="s">
        <v>29</v>
      </c>
      <c r="E4" s="52" t="s">
        <v>30</v>
      </c>
      <c r="F4" s="53" t="s">
        <v>31</v>
      </c>
      <c r="G4" s="54" t="s">
        <v>32</v>
      </c>
      <c r="H4" s="55"/>
    </row>
    <row r="5" spans="1:13" s="57" customFormat="1" ht="15" customHeight="1">
      <c r="A5" s="56"/>
      <c r="B5" s="5" t="s">
        <v>91</v>
      </c>
      <c r="C5" s="5"/>
      <c r="D5" s="5"/>
      <c r="E5" s="5"/>
      <c r="F5" s="5"/>
      <c r="G5" s="5"/>
      <c r="H5" s="56"/>
    </row>
    <row r="6" spans="1:13" ht="191.25">
      <c r="A6" s="45"/>
      <c r="B6" s="58" t="s">
        <v>34</v>
      </c>
      <c r="C6" s="59" t="s">
        <v>87</v>
      </c>
      <c r="D6" s="60" t="s">
        <v>92</v>
      </c>
      <c r="E6" s="61">
        <v>3</v>
      </c>
      <c r="F6" s="62"/>
      <c r="G6" s="63">
        <f t="shared" ref="G6:G17" si="0">E6*F6</f>
        <v>0</v>
      </c>
      <c r="H6" s="64"/>
      <c r="I6" s="65"/>
      <c r="J6" s="66"/>
      <c r="M6" s="67"/>
    </row>
    <row r="7" spans="1:13" ht="102">
      <c r="A7" s="45"/>
      <c r="B7" s="58" t="s">
        <v>37</v>
      </c>
      <c r="C7" s="68" t="s">
        <v>88</v>
      </c>
      <c r="D7" s="69" t="s">
        <v>93</v>
      </c>
      <c r="E7" s="70">
        <v>1</v>
      </c>
      <c r="F7" s="71"/>
      <c r="G7" s="63">
        <f t="shared" si="0"/>
        <v>0</v>
      </c>
      <c r="H7" s="64"/>
      <c r="I7" s="65"/>
      <c r="J7" s="66"/>
      <c r="M7" s="67"/>
    </row>
    <row r="8" spans="1:13" ht="102">
      <c r="A8" s="45"/>
      <c r="B8" s="58" t="s">
        <v>40</v>
      </c>
      <c r="C8" s="68" t="s">
        <v>41</v>
      </c>
      <c r="D8" s="69" t="s">
        <v>94</v>
      </c>
      <c r="E8" s="70">
        <v>1</v>
      </c>
      <c r="F8" s="71"/>
      <c r="G8" s="63">
        <f t="shared" si="0"/>
        <v>0</v>
      </c>
      <c r="H8" s="64"/>
      <c r="I8" s="65"/>
      <c r="J8" s="66"/>
      <c r="M8" s="67"/>
    </row>
    <row r="9" spans="1:13" ht="89.25">
      <c r="A9" s="45"/>
      <c r="B9" s="58" t="s">
        <v>43</v>
      </c>
      <c r="C9" s="112" t="s">
        <v>95</v>
      </c>
      <c r="D9" s="69" t="s">
        <v>96</v>
      </c>
      <c r="E9" s="70">
        <v>2</v>
      </c>
      <c r="F9" s="71"/>
      <c r="G9" s="63">
        <f t="shared" si="0"/>
        <v>0</v>
      </c>
      <c r="H9" s="64"/>
      <c r="I9" s="65"/>
      <c r="J9" s="66"/>
      <c r="M9" s="67"/>
    </row>
    <row r="10" spans="1:13" ht="102">
      <c r="A10" s="45"/>
      <c r="B10" s="58" t="s">
        <v>46</v>
      </c>
      <c r="C10" s="68" t="s">
        <v>41</v>
      </c>
      <c r="D10" s="69" t="s">
        <v>97</v>
      </c>
      <c r="E10" s="70">
        <v>2</v>
      </c>
      <c r="F10" s="71"/>
      <c r="G10" s="63">
        <f t="shared" si="0"/>
        <v>0</v>
      </c>
      <c r="H10" s="64"/>
      <c r="I10" s="65"/>
      <c r="J10" s="66"/>
      <c r="M10" s="67"/>
    </row>
    <row r="11" spans="1:13" ht="102">
      <c r="A11" s="45"/>
      <c r="B11" s="58" t="s">
        <v>77</v>
      </c>
      <c r="C11" s="68" t="s">
        <v>41</v>
      </c>
      <c r="D11" s="69" t="s">
        <v>98</v>
      </c>
      <c r="E11" s="70">
        <v>2</v>
      </c>
      <c r="F11" s="71"/>
      <c r="G11" s="63">
        <f t="shared" si="0"/>
        <v>0</v>
      </c>
      <c r="H11" s="64"/>
      <c r="I11" s="65"/>
      <c r="J11" s="66"/>
      <c r="M11" s="67"/>
    </row>
    <row r="12" spans="1:13" ht="89.25">
      <c r="A12" s="45"/>
      <c r="B12" s="58" t="s">
        <v>49</v>
      </c>
      <c r="C12" s="72" t="s">
        <v>44</v>
      </c>
      <c r="D12" s="73" t="s">
        <v>99</v>
      </c>
      <c r="E12" s="100">
        <v>3</v>
      </c>
      <c r="F12" s="75"/>
      <c r="G12" s="63">
        <f t="shared" si="0"/>
        <v>0</v>
      </c>
      <c r="H12" s="64"/>
      <c r="I12" s="65"/>
      <c r="J12" s="66"/>
      <c r="M12" s="67"/>
    </row>
    <row r="13" spans="1:13" ht="89.25">
      <c r="A13" s="45"/>
      <c r="B13" s="58" t="s">
        <v>52</v>
      </c>
      <c r="C13" s="72" t="s">
        <v>44</v>
      </c>
      <c r="D13" s="73" t="s">
        <v>100</v>
      </c>
      <c r="E13" s="74">
        <v>2</v>
      </c>
      <c r="F13" s="75"/>
      <c r="G13" s="63">
        <f t="shared" si="0"/>
        <v>0</v>
      </c>
      <c r="H13" s="64"/>
      <c r="I13" s="65"/>
      <c r="J13" s="66"/>
      <c r="M13" s="67"/>
    </row>
    <row r="14" spans="1:13" ht="153">
      <c r="A14" s="45"/>
      <c r="B14" s="58" t="s">
        <v>55</v>
      </c>
      <c r="C14" s="68" t="s">
        <v>89</v>
      </c>
      <c r="D14" s="69" t="s">
        <v>60</v>
      </c>
      <c r="E14" s="74">
        <v>1</v>
      </c>
      <c r="F14" s="75"/>
      <c r="G14" s="63">
        <f t="shared" si="0"/>
        <v>0</v>
      </c>
      <c r="H14" s="64"/>
      <c r="I14" s="65"/>
      <c r="J14" s="66"/>
      <c r="M14" s="67"/>
    </row>
    <row r="15" spans="1:13" ht="102">
      <c r="A15" s="45"/>
      <c r="B15" s="58" t="s">
        <v>58</v>
      </c>
      <c r="C15" s="68" t="s">
        <v>90</v>
      </c>
      <c r="D15" s="69" t="s">
        <v>101</v>
      </c>
      <c r="E15" s="74">
        <v>2</v>
      </c>
      <c r="F15" s="75"/>
      <c r="G15" s="63">
        <f t="shared" si="0"/>
        <v>0</v>
      </c>
      <c r="H15" s="64"/>
      <c r="I15" s="65"/>
      <c r="J15" s="66"/>
      <c r="M15" s="67"/>
    </row>
    <row r="16" spans="1:13" ht="102">
      <c r="A16" s="45"/>
      <c r="B16" s="58" t="s">
        <v>61</v>
      </c>
      <c r="C16" s="78" t="s">
        <v>38</v>
      </c>
      <c r="D16" s="69" t="s">
        <v>102</v>
      </c>
      <c r="E16" s="70">
        <v>3</v>
      </c>
      <c r="F16" s="71"/>
      <c r="G16" s="63">
        <f t="shared" si="0"/>
        <v>0</v>
      </c>
      <c r="H16" s="64"/>
      <c r="I16" s="65"/>
      <c r="J16" s="66"/>
      <c r="M16" s="67"/>
    </row>
    <row r="17" spans="1:13" ht="38.25">
      <c r="A17" s="45"/>
      <c r="B17" s="58" t="s">
        <v>64</v>
      </c>
      <c r="C17" s="81" t="s">
        <v>68</v>
      </c>
      <c r="D17" s="82" t="s">
        <v>69</v>
      </c>
      <c r="E17" s="83">
        <v>1</v>
      </c>
      <c r="F17" s="84"/>
      <c r="G17" s="63">
        <f t="shared" si="0"/>
        <v>0</v>
      </c>
      <c r="H17" s="64"/>
      <c r="I17" s="65"/>
      <c r="J17" s="66"/>
      <c r="M17" s="67"/>
    </row>
    <row r="18" spans="1:13">
      <c r="A18" s="45"/>
      <c r="B18" s="45"/>
      <c r="C18" s="86"/>
      <c r="D18" s="110"/>
      <c r="E18" s="4" t="s">
        <v>70</v>
      </c>
      <c r="F18" s="4"/>
      <c r="G18" s="87">
        <f>SUM(G6:G17)</f>
        <v>0</v>
      </c>
      <c r="H18" s="88"/>
      <c r="I18" s="65"/>
    </row>
    <row r="19" spans="1:13">
      <c r="A19" s="45"/>
      <c r="B19" s="45"/>
      <c r="C19" s="86"/>
      <c r="D19" s="110"/>
      <c r="E19" s="3" t="s">
        <v>71</v>
      </c>
      <c r="F19" s="3"/>
      <c r="G19" s="89">
        <f>G18*0.21</f>
        <v>0</v>
      </c>
      <c r="H19" s="45"/>
      <c r="I19" s="65"/>
    </row>
    <row r="20" spans="1:13">
      <c r="A20" s="45"/>
      <c r="B20" s="45"/>
      <c r="C20" s="86"/>
      <c r="D20" s="90"/>
      <c r="E20" s="2" t="s">
        <v>72</v>
      </c>
      <c r="F20" s="2"/>
      <c r="G20" s="91">
        <f>SUM(G18:G19)</f>
        <v>0</v>
      </c>
      <c r="H20" s="45"/>
    </row>
    <row r="21" spans="1:13">
      <c r="A21" s="45"/>
      <c r="B21" s="45"/>
      <c r="C21" s="45"/>
      <c r="D21" s="92"/>
      <c r="E21" s="45"/>
      <c r="F21" s="45"/>
      <c r="G21" s="45"/>
      <c r="H21" s="45"/>
    </row>
    <row r="22" spans="1:13">
      <c r="A22" s="45"/>
      <c r="B22" s="45"/>
      <c r="C22" s="45"/>
      <c r="D22" s="111"/>
      <c r="E22" s="1"/>
      <c r="F22" s="1"/>
      <c r="G22" s="1"/>
      <c r="H22" s="45"/>
    </row>
    <row r="23" spans="1:13">
      <c r="A23" s="45"/>
      <c r="B23" s="45"/>
      <c r="C23" s="45"/>
      <c r="D23" s="45"/>
      <c r="E23" s="45"/>
      <c r="F23" s="45"/>
      <c r="G23" s="45"/>
      <c r="H23" s="45"/>
    </row>
    <row r="24" spans="1:13">
      <c r="A24" s="45"/>
      <c r="B24" s="45"/>
      <c r="C24" s="45"/>
      <c r="D24" s="45"/>
      <c r="E24" s="45"/>
      <c r="F24" s="45"/>
      <c r="G24" s="45"/>
      <c r="H24" s="45"/>
    </row>
  </sheetData>
  <mergeCells count="6">
    <mergeCell ref="E22:G22"/>
    <mergeCell ref="B2:G2"/>
    <mergeCell ref="B5:G5"/>
    <mergeCell ref="E18:F18"/>
    <mergeCell ref="E19:F19"/>
    <mergeCell ref="E20:F20"/>
  </mergeCells>
  <pageMargins left="0.7" right="0.7" top="0.78749999999999998" bottom="0.78749999999999998" header="0.511811023622047" footer="0.511811023622047"/>
  <pageSetup paperSize="9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>
      <selection activeCell="F11" sqref="F11"/>
    </sheetView>
  </sheetViews>
  <sheetFormatPr defaultColWidth="9.125" defaultRowHeight="14.25"/>
  <cols>
    <col min="1" max="1" width="1.375" customWidth="1"/>
    <col min="2" max="2" width="7.875" customWidth="1"/>
    <col min="3" max="3" width="14.375" customWidth="1"/>
    <col min="4" max="4" width="62.625" customWidth="1"/>
    <col min="5" max="5" width="7.875" customWidth="1"/>
    <col min="6" max="7" width="15.875" customWidth="1"/>
    <col min="8" max="8" width="19.75" customWidth="1"/>
    <col min="9" max="9" width="11.375" customWidth="1"/>
    <col min="10" max="10" width="13.125" customWidth="1"/>
  </cols>
  <sheetData>
    <row r="1" spans="1:13">
      <c r="A1" s="45"/>
      <c r="B1" s="45"/>
      <c r="C1" s="45"/>
      <c r="D1" s="45"/>
      <c r="E1" s="45"/>
      <c r="F1" s="45"/>
      <c r="G1" s="45"/>
      <c r="H1" s="45"/>
    </row>
    <row r="2" spans="1:13" ht="26.25">
      <c r="A2" s="45"/>
      <c r="B2" s="6" t="s">
        <v>26</v>
      </c>
      <c r="C2" s="6"/>
      <c r="D2" s="6"/>
      <c r="E2" s="6"/>
      <c r="F2" s="6"/>
      <c r="G2" s="6"/>
      <c r="H2" s="45"/>
    </row>
    <row r="3" spans="1:13">
      <c r="A3" s="45"/>
      <c r="B3" s="46"/>
      <c r="C3" s="47"/>
      <c r="D3" s="47"/>
      <c r="E3" s="47"/>
      <c r="F3" s="47"/>
      <c r="G3" s="48"/>
      <c r="H3" s="47"/>
    </row>
    <row r="4" spans="1:13" ht="27">
      <c r="A4" s="45"/>
      <c r="B4" s="49" t="s">
        <v>27</v>
      </c>
      <c r="C4" s="50" t="s">
        <v>28</v>
      </c>
      <c r="D4" s="51" t="s">
        <v>29</v>
      </c>
      <c r="E4" s="52" t="s">
        <v>30</v>
      </c>
      <c r="F4" s="53" t="s">
        <v>31</v>
      </c>
      <c r="G4" s="54" t="s">
        <v>32</v>
      </c>
      <c r="H4" s="55"/>
    </row>
    <row r="5" spans="1:13" ht="15" customHeight="1">
      <c r="A5" s="56"/>
      <c r="B5" s="5" t="s">
        <v>25</v>
      </c>
      <c r="C5" s="5"/>
      <c r="D5" s="5"/>
      <c r="E5" s="5"/>
      <c r="F5" s="5"/>
      <c r="G5" s="5"/>
      <c r="H5" s="56"/>
      <c r="I5" s="57"/>
      <c r="J5" s="57"/>
      <c r="K5" s="57"/>
      <c r="L5" s="57"/>
      <c r="M5" s="57"/>
    </row>
    <row r="6" spans="1:13" ht="51">
      <c r="A6" s="45"/>
      <c r="B6" s="58" t="s">
        <v>34</v>
      </c>
      <c r="C6" s="59" t="s">
        <v>103</v>
      </c>
      <c r="D6" s="60" t="s">
        <v>104</v>
      </c>
      <c r="E6" s="61">
        <v>25</v>
      </c>
      <c r="F6" s="62"/>
      <c r="G6" s="63">
        <f t="shared" ref="G6:G11" si="0">E6*F6</f>
        <v>0</v>
      </c>
      <c r="H6" s="64"/>
      <c r="I6" s="65"/>
      <c r="J6" s="66"/>
      <c r="M6" s="67"/>
    </row>
    <row r="7" spans="1:13" ht="76.5">
      <c r="A7" s="45"/>
      <c r="B7" s="58" t="s">
        <v>37</v>
      </c>
      <c r="C7" s="68" t="s">
        <v>105</v>
      </c>
      <c r="D7" s="69" t="s">
        <v>106</v>
      </c>
      <c r="E7" s="70">
        <v>8</v>
      </c>
      <c r="F7" s="71"/>
      <c r="G7" s="63">
        <f t="shared" si="0"/>
        <v>0</v>
      </c>
      <c r="H7" s="64"/>
      <c r="I7" s="65"/>
      <c r="J7" s="66"/>
      <c r="M7" s="67"/>
    </row>
    <row r="8" spans="1:13" ht="140.25">
      <c r="A8" s="45"/>
      <c r="B8" s="58" t="s">
        <v>40</v>
      </c>
      <c r="C8" s="68" t="s">
        <v>107</v>
      </c>
      <c r="D8" s="69" t="s">
        <v>108</v>
      </c>
      <c r="E8" s="70">
        <v>1</v>
      </c>
      <c r="F8" s="71"/>
      <c r="G8" s="63">
        <f t="shared" si="0"/>
        <v>0</v>
      </c>
      <c r="H8" s="64"/>
      <c r="I8" s="65"/>
      <c r="J8" s="66"/>
      <c r="M8" s="67"/>
    </row>
    <row r="9" spans="1:13" ht="89.25">
      <c r="A9" s="45"/>
      <c r="B9" s="58" t="s">
        <v>43</v>
      </c>
      <c r="C9" s="72" t="s">
        <v>109</v>
      </c>
      <c r="D9" s="73" t="s">
        <v>110</v>
      </c>
      <c r="E9" s="70">
        <v>1</v>
      </c>
      <c r="F9" s="71"/>
      <c r="G9" s="63">
        <f t="shared" si="0"/>
        <v>0</v>
      </c>
      <c r="H9" s="64"/>
      <c r="I9" s="65"/>
      <c r="J9" s="66"/>
      <c r="M9" s="67"/>
    </row>
    <row r="10" spans="1:13" ht="89.25">
      <c r="A10" s="45"/>
      <c r="B10" s="58" t="s">
        <v>46</v>
      </c>
      <c r="C10" s="72" t="s">
        <v>109</v>
      </c>
      <c r="D10" s="73" t="s">
        <v>111</v>
      </c>
      <c r="E10" s="70">
        <v>1</v>
      </c>
      <c r="F10" s="71"/>
      <c r="G10" s="63">
        <f t="shared" si="0"/>
        <v>0</v>
      </c>
      <c r="H10" s="64"/>
      <c r="I10" s="65"/>
      <c r="J10" s="66"/>
      <c r="M10" s="67"/>
    </row>
    <row r="11" spans="1:13" ht="25.5">
      <c r="A11" s="45"/>
      <c r="B11" s="80" t="s">
        <v>67</v>
      </c>
      <c r="C11" s="81" t="s">
        <v>68</v>
      </c>
      <c r="D11" s="82" t="s">
        <v>112</v>
      </c>
      <c r="E11" s="83">
        <v>1</v>
      </c>
      <c r="F11" s="84"/>
      <c r="G11" s="85">
        <f t="shared" si="0"/>
        <v>0</v>
      </c>
      <c r="H11" s="64"/>
      <c r="I11" s="65"/>
      <c r="J11" s="66"/>
      <c r="M11" s="67"/>
    </row>
    <row r="12" spans="1:13">
      <c r="A12" s="45"/>
      <c r="B12" s="45"/>
      <c r="C12" s="86"/>
      <c r="D12" s="86"/>
      <c r="E12" s="4" t="s">
        <v>70</v>
      </c>
      <c r="F12" s="4"/>
      <c r="G12" s="87">
        <f>SUM(G6:G11)</f>
        <v>0</v>
      </c>
      <c r="H12" s="88"/>
    </row>
    <row r="13" spans="1:13">
      <c r="A13" s="45"/>
      <c r="B13" s="45"/>
      <c r="C13" s="86"/>
      <c r="D13" s="86"/>
      <c r="E13" s="3" t="s">
        <v>71</v>
      </c>
      <c r="F13" s="3"/>
      <c r="G13" s="89">
        <f>G12*0.21</f>
        <v>0</v>
      </c>
      <c r="H13" s="45"/>
    </row>
    <row r="14" spans="1:13">
      <c r="A14" s="45"/>
      <c r="B14" s="45"/>
      <c r="C14" s="86"/>
      <c r="D14" s="90"/>
      <c r="E14" s="2" t="s">
        <v>72</v>
      </c>
      <c r="F14" s="2"/>
      <c r="G14" s="91">
        <f>SUM(G12:G13)</f>
        <v>0</v>
      </c>
      <c r="H14" s="45"/>
    </row>
    <row r="15" spans="1:13">
      <c r="A15" s="45"/>
      <c r="B15" s="45"/>
      <c r="C15" s="45"/>
      <c r="D15" s="92"/>
      <c r="E15" s="45"/>
      <c r="F15" s="45"/>
      <c r="G15" s="45"/>
      <c r="H15" s="45"/>
    </row>
    <row r="16" spans="1:13">
      <c r="A16" s="45"/>
      <c r="B16" s="45"/>
      <c r="C16" s="45"/>
      <c r="D16" s="93"/>
      <c r="E16" s="1"/>
      <c r="F16" s="1"/>
      <c r="G16" s="1"/>
      <c r="H16" s="45"/>
    </row>
    <row r="17" spans="1:8">
      <c r="A17" s="45"/>
      <c r="B17" s="45"/>
      <c r="C17" s="45"/>
      <c r="D17" s="45"/>
      <c r="E17" s="45"/>
      <c r="F17" s="45"/>
      <c r="G17" s="45"/>
      <c r="H17" s="45"/>
    </row>
    <row r="18" spans="1:8">
      <c r="A18" s="45"/>
      <c r="B18" s="45"/>
      <c r="C18" s="45"/>
      <c r="D18" s="45"/>
      <c r="E18" s="45"/>
      <c r="F18" s="45"/>
      <c r="G18" s="45"/>
      <c r="H18" s="45"/>
    </row>
  </sheetData>
  <mergeCells count="6">
    <mergeCell ref="E16:G16"/>
    <mergeCell ref="B2:G2"/>
    <mergeCell ref="B5:G5"/>
    <mergeCell ref="E12:F12"/>
    <mergeCell ref="E13:F13"/>
    <mergeCell ref="E14:F14"/>
  </mergeCells>
  <pageMargins left="0.7" right="0.7" top="0.78749999999999998" bottom="0.78749999999999998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Cenová rekapitulace</vt:lpstr>
      <vt:lpstr>Učebna IT</vt:lpstr>
      <vt:lpstr>Učebna fyziky a přírodních věd</vt:lpstr>
      <vt:lpstr>Kabinet IT</vt:lpstr>
      <vt:lpstr>Kabinet fyziky a přírodních věd</vt:lpstr>
      <vt:lpstr>Cvičná kuchyňka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Alena Bemova</dc:creator>
  <dc:description/>
  <cp:lastModifiedBy>Šiklová Lenka</cp:lastModifiedBy>
  <cp:revision>6</cp:revision>
  <cp:lastPrinted>2025-03-07T09:39:43Z</cp:lastPrinted>
  <dcterms:created xsi:type="dcterms:W3CDTF">2025-01-23T14:32:21Z</dcterms:created>
  <dcterms:modified xsi:type="dcterms:W3CDTF">2025-03-07T09:40:52Z</dcterms:modified>
  <dc:language>cs-CZ</dc:language>
</cp:coreProperties>
</file>